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cw/aphasia-site/password/demographics/English/"/>
    </mc:Choice>
  </mc:AlternateContent>
  <xr:revisionPtr revIDLastSave="0" documentId="13_ncr:1_{3818E9EF-1810-5B46-971B-9BB2815E07BA}" xr6:coauthVersionLast="47" xr6:coauthVersionMax="47" xr10:uidLastSave="{00000000-0000-0000-0000-000000000000}"/>
  <bookViews>
    <workbookView xWindow="15580" yWindow="460" windowWidth="20340" windowHeight="19540" tabRatio="500" xr2:uid="{00000000-000D-0000-FFFF-FFFF00000000}"/>
  </bookViews>
  <sheets>
    <sheet name="ReadMe" sheetId="8" r:id="rId1"/>
    <sheet name="PWA-n=81,partial demo and tests" sheetId="1" r:id="rId2"/>
    <sheet name="Control-n=37" sheetId="2" r:id="rId3"/>
    <sheet name="PWA-full-testresults" sheetId="10" r:id="rId4"/>
    <sheet name="PWA-full-demo" sheetId="9" r:id="rId5"/>
    <sheet name="PWAPilots-full-testresults" sheetId="5" r:id="rId6"/>
    <sheet name="PWAPilots-full-demo" sheetId="6" r:id="rId7"/>
  </sheets>
  <definedNames>
    <definedName name="_xlnm.Print_Area" localSheetId="1">'PWA-n=81,partial demo and tests'!$A$1:$IU$82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2" i="9" l="1"/>
  <c r="E41" i="9"/>
  <c r="E40" i="9"/>
  <c r="E39" i="9"/>
  <c r="E38" i="9"/>
  <c r="E35" i="9"/>
  <c r="E34" i="9"/>
  <c r="E33" i="9"/>
  <c r="E32" i="9"/>
  <c r="E31" i="9"/>
  <c r="E29" i="9"/>
  <c r="E28" i="9"/>
  <c r="E27" i="9"/>
  <c r="E26" i="9"/>
  <c r="E25" i="9"/>
  <c r="E24" i="9"/>
  <c r="E7" i="9"/>
  <c r="R36" i="10"/>
  <c r="M36" i="10"/>
  <c r="K36" i="10"/>
  <c r="G36" i="10"/>
  <c r="C36" i="10"/>
  <c r="R35" i="10"/>
  <c r="M35" i="10"/>
  <c r="K35" i="10"/>
  <c r="G35" i="10"/>
  <c r="C35" i="10" s="1"/>
  <c r="AU34" i="10"/>
  <c r="BA34" i="10"/>
  <c r="BB34" i="10"/>
  <c r="AU33" i="10"/>
  <c r="BB33" i="10" s="1"/>
  <c r="BA33" i="10"/>
  <c r="R33" i="10"/>
  <c r="M33" i="10"/>
  <c r="K33" i="10"/>
  <c r="G33" i="10"/>
  <c r="AU32" i="10"/>
  <c r="BB32" i="10" s="1"/>
  <c r="BA32" i="10"/>
  <c r="R32" i="10"/>
  <c r="K32" i="10"/>
  <c r="G32" i="10"/>
  <c r="R29" i="10"/>
  <c r="M29" i="10"/>
  <c r="K29" i="10"/>
  <c r="G29" i="10"/>
  <c r="C29" i="10" s="1"/>
  <c r="R28" i="10"/>
  <c r="M28" i="10"/>
  <c r="K28" i="10"/>
  <c r="G28" i="10"/>
  <c r="C28" i="10" s="1"/>
  <c r="R27" i="10"/>
  <c r="M27" i="10"/>
  <c r="K27" i="10"/>
  <c r="G27" i="10"/>
  <c r="C27" i="10" s="1"/>
  <c r="R25" i="10"/>
  <c r="M25" i="10"/>
  <c r="K25" i="10"/>
  <c r="G25" i="10"/>
  <c r="C25" i="10" s="1"/>
  <c r="R12" i="10"/>
  <c r="M12" i="10"/>
  <c r="K12" i="10"/>
  <c r="G12" i="10"/>
  <c r="C12" i="10" s="1"/>
  <c r="C11" i="10"/>
  <c r="C10" i="10"/>
  <c r="C9" i="10"/>
  <c r="R8" i="10"/>
  <c r="M8" i="10"/>
  <c r="K8" i="10"/>
  <c r="G8" i="10"/>
  <c r="AN22" i="5"/>
  <c r="R22" i="5"/>
  <c r="M22" i="5"/>
  <c r="K22" i="5"/>
  <c r="C22" i="5" s="1"/>
  <c r="G22" i="5"/>
  <c r="Y19" i="5"/>
  <c r="R19" i="5"/>
  <c r="M19" i="5"/>
  <c r="K19" i="5"/>
  <c r="G19" i="5"/>
  <c r="C19" i="5" s="1"/>
  <c r="AN16" i="5"/>
  <c r="R16" i="5"/>
  <c r="M16" i="5"/>
  <c r="K16" i="5"/>
  <c r="C16" i="5" s="1"/>
  <c r="G16" i="5"/>
  <c r="AN15" i="5"/>
  <c r="R15" i="5"/>
  <c r="M15" i="5"/>
  <c r="K15" i="5"/>
  <c r="G15" i="5"/>
  <c r="C15" i="5" s="1"/>
  <c r="R14" i="5"/>
  <c r="M14" i="5"/>
  <c r="K14" i="5"/>
  <c r="G14" i="5"/>
  <c r="K9" i="5"/>
  <c r="R8" i="5"/>
  <c r="M8" i="5"/>
  <c r="K8" i="5"/>
  <c r="C8" i="5" s="1"/>
  <c r="AU7" i="5"/>
  <c r="BA7" i="5"/>
  <c r="BB7" i="5" s="1"/>
  <c r="AN7" i="5"/>
  <c r="R7" i="5"/>
  <c r="M7" i="5"/>
  <c r="K7" i="5"/>
  <c r="C7" i="5" s="1"/>
  <c r="G7" i="5"/>
  <c r="K6" i="5"/>
  <c r="AU5" i="5"/>
  <c r="BB5" i="5" s="1"/>
  <c r="BA5" i="5"/>
  <c r="AN5" i="5"/>
  <c r="R5" i="5"/>
  <c r="M5" i="5"/>
  <c r="K5" i="5"/>
  <c r="G5" i="5"/>
  <c r="C5" i="5" s="1"/>
  <c r="E27" i="6"/>
  <c r="E26" i="6"/>
  <c r="E25" i="6"/>
  <c r="E7" i="6"/>
  <c r="E24" i="6"/>
  <c r="E23" i="6"/>
  <c r="E22" i="6"/>
  <c r="E21" i="6"/>
  <c r="E20" i="6"/>
  <c r="E19" i="6"/>
  <c r="E16" i="6"/>
  <c r="E15" i="6"/>
  <c r="E14" i="6"/>
  <c r="E12" i="6"/>
  <c r="E11" i="6"/>
  <c r="E10" i="6"/>
  <c r="E9" i="6"/>
  <c r="E8" i="6"/>
  <c r="E6" i="6"/>
</calcChain>
</file>

<file path=xl/sharedStrings.xml><?xml version="1.0" encoding="utf-8"?>
<sst xmlns="http://schemas.openxmlformats.org/spreadsheetml/2006/main" count="5127" uniqueCount="638">
  <si>
    <t>AGE</t>
  </si>
  <si>
    <t>GENDER</t>
  </si>
  <si>
    <t>DOB</t>
  </si>
  <si>
    <t>Famous People</t>
  </si>
  <si>
    <t>age</t>
  </si>
  <si>
    <t>education</t>
  </si>
  <si>
    <t>WAB Type</t>
  </si>
  <si>
    <t>gender</t>
  </si>
  <si>
    <t>hemiplegia</t>
  </si>
  <si>
    <t>side of lesion</t>
  </si>
  <si>
    <t>adler06b</t>
  </si>
  <si>
    <t>Wernicke</t>
  </si>
  <si>
    <t>M</t>
  </si>
  <si>
    <t>N</t>
  </si>
  <si>
    <t>U</t>
  </si>
  <si>
    <t>adler13c</t>
  </si>
  <si>
    <t>Broca</t>
  </si>
  <si>
    <t>y</t>
  </si>
  <si>
    <t>adler18c</t>
  </si>
  <si>
    <t>adler27b</t>
  </si>
  <si>
    <t>L</t>
  </si>
  <si>
    <t>adler28a</t>
  </si>
  <si>
    <t>adler29a</t>
  </si>
  <si>
    <t>Global</t>
  </si>
  <si>
    <t>adler30a</t>
  </si>
  <si>
    <t>adler31a</t>
  </si>
  <si>
    <t>adler32a</t>
  </si>
  <si>
    <t>adler33a</t>
  </si>
  <si>
    <t>Global</t>
  </si>
  <si>
    <t>adler34a</t>
  </si>
  <si>
    <t>adler35a</t>
  </si>
  <si>
    <t>adler36a</t>
  </si>
  <si>
    <t>n</t>
  </si>
  <si>
    <t>F</t>
  </si>
  <si>
    <t>L</t>
  </si>
  <si>
    <t>nrl_p006</t>
  </si>
  <si>
    <t>Anomic</t>
  </si>
  <si>
    <t>u</t>
  </si>
  <si>
    <t>nrl_p008</t>
  </si>
  <si>
    <t>scale05c</t>
  </si>
  <si>
    <t>scale07b</t>
  </si>
  <si>
    <t>scale13c</t>
  </si>
  <si>
    <t>scale14c</t>
  </si>
  <si>
    <t>scale15c</t>
  </si>
  <si>
    <t>Conduction</t>
  </si>
  <si>
    <t>scale17b</t>
  </si>
  <si>
    <t>HANDedness</t>
  </si>
  <si>
    <t>tucson01con</t>
  </si>
  <si>
    <t>scale18c</t>
  </si>
  <si>
    <t>R</t>
  </si>
  <si>
    <t>scale26b</t>
  </si>
  <si>
    <t>scale28a</t>
  </si>
  <si>
    <t>tucson03b</t>
  </si>
  <si>
    <t>n</t>
  </si>
  <si>
    <t>tucson06b</t>
  </si>
  <si>
    <t>student</t>
  </si>
  <si>
    <t>wozniak01con</t>
  </si>
  <si>
    <t>tucson19a</t>
  </si>
  <si>
    <t>tucson21a</t>
  </si>
  <si>
    <t>tucson22a</t>
  </si>
  <si>
    <t>TransMotor</t>
  </si>
  <si>
    <t>whiteside01a</t>
  </si>
  <si>
    <t>IT, clerical</t>
  </si>
  <si>
    <t>whiteside02a</t>
  </si>
  <si>
    <t>wozniak02con</t>
  </si>
  <si>
    <t>software sales</t>
  </si>
  <si>
    <t>whiteside03a</t>
  </si>
  <si>
    <t>wozniak03con</t>
  </si>
  <si>
    <t>whiteside04a</t>
  </si>
  <si>
    <t>whiteside05a</t>
  </si>
  <si>
    <t>whiteside06a</t>
  </si>
  <si>
    <t>1-May-53</t>
  </si>
  <si>
    <t>whiteside07a</t>
  </si>
  <si>
    <t>whiteside08a</t>
  </si>
  <si>
    <t>computer programmer</t>
  </si>
  <si>
    <t>whiteside09a</t>
  </si>
  <si>
    <t>wozniak04con</t>
  </si>
  <si>
    <t>whiteside10a</t>
  </si>
  <si>
    <t>8-Jul-43</t>
  </si>
  <si>
    <t>lawyer (ret)</t>
  </si>
  <si>
    <t>wozniak05con</t>
  </si>
  <si>
    <t>whiteside11a</t>
  </si>
  <si>
    <t>6-May-38</t>
  </si>
  <si>
    <t>whiteside13a</t>
  </si>
  <si>
    <t>professor</t>
  </si>
  <si>
    <t>01c</t>
  </si>
  <si>
    <t>whiteside14a</t>
  </si>
  <si>
    <t>10-Jun-68</t>
  </si>
  <si>
    <t>graphic designer</t>
  </si>
  <si>
    <t>02c</t>
  </si>
  <si>
    <t>whiteside15a</t>
  </si>
  <si>
    <t>coach</t>
  </si>
  <si>
    <t>03c</t>
  </si>
  <si>
    <t>whiteside16a</t>
  </si>
  <si>
    <t>businesswoman</t>
  </si>
  <si>
    <t>04c</t>
  </si>
  <si>
    <t>whiteside17a</t>
  </si>
  <si>
    <t>designer</t>
  </si>
  <si>
    <t>not aphasic</t>
  </si>
  <si>
    <t>nrl_c007</t>
  </si>
  <si>
    <t>whiteside18a</t>
  </si>
  <si>
    <t>whiteside19a</t>
  </si>
  <si>
    <t>whiteside20a</t>
  </si>
  <si>
    <t>nrl_c017</t>
  </si>
  <si>
    <t>williamson18a</t>
  </si>
  <si>
    <t>nrl_c018</t>
  </si>
  <si>
    <t>williamson19a</t>
  </si>
  <si>
    <t>nrl_c019</t>
  </si>
  <si>
    <t>williamson20a</t>
  </si>
  <si>
    <t>nrl_c020</t>
  </si>
  <si>
    <t>nrl_c021</t>
  </si>
  <si>
    <t>wozniak01a</t>
  </si>
  <si>
    <t>nrl_c022</t>
  </si>
  <si>
    <t>wozniak02a</t>
  </si>
  <si>
    <t>nrl_c023</t>
  </si>
  <si>
    <t>wozniak03a</t>
  </si>
  <si>
    <t>nrl_c024</t>
  </si>
  <si>
    <t>wozniak04a</t>
  </si>
  <si>
    <t>nrl_c026</t>
  </si>
  <si>
    <t>nrl_c027</t>
  </si>
  <si>
    <t>wozniak05a</t>
  </si>
  <si>
    <t>nrl_c028</t>
  </si>
  <si>
    <t>wozniak06a</t>
  </si>
  <si>
    <t>nrl_c029</t>
  </si>
  <si>
    <t>wozniak07a</t>
  </si>
  <si>
    <t>nrl_c030</t>
  </si>
  <si>
    <t>wozniak08a</t>
  </si>
  <si>
    <t>nrl_c031</t>
  </si>
  <si>
    <t>wozniak09a</t>
  </si>
  <si>
    <t>nrl_c033</t>
  </si>
  <si>
    <t>NA</t>
  </si>
  <si>
    <t>fridriksson03b</t>
  </si>
  <si>
    <t>nrl_c034</t>
  </si>
  <si>
    <t>nrl_c036</t>
  </si>
  <si>
    <t>temre01</t>
  </si>
  <si>
    <t>temre02</t>
  </si>
  <si>
    <t>fridriksson08b</t>
  </si>
  <si>
    <t>Y</t>
  </si>
  <si>
    <t>fridriksson10b</t>
  </si>
  <si>
    <t>WAB AQ</t>
  </si>
  <si>
    <t xml:space="preserve"> ID</t>
  </si>
  <si>
    <t>EDUCATION</t>
  </si>
  <si>
    <t>OCCUPATION</t>
  </si>
  <si>
    <t>NO VIDEO</t>
  </si>
  <si>
    <t>x</t>
  </si>
  <si>
    <t>no video</t>
  </si>
  <si>
    <t>elman16a</t>
  </si>
  <si>
    <t>elman17a</t>
  </si>
  <si>
    <t>elman18a</t>
  </si>
  <si>
    <t>elman19a</t>
  </si>
  <si>
    <t>elman20a</t>
  </si>
  <si>
    <t>elman21a</t>
  </si>
  <si>
    <t>scale12b</t>
  </si>
  <si>
    <t>scale29b</t>
  </si>
  <si>
    <t>scale31a</t>
  </si>
  <si>
    <t>scale37a</t>
  </si>
  <si>
    <t>Participant ID</t>
  </si>
  <si>
    <t>Test Date</t>
  </si>
  <si>
    <t>Informant Relationship to Participant</t>
    <phoneticPr fontId="2" type="noConversion"/>
  </si>
  <si>
    <t>Age at Testing</t>
  </si>
  <si>
    <t>Gender</t>
  </si>
  <si>
    <t>Race</t>
  </si>
  <si>
    <t>Handedness</t>
  </si>
  <si>
    <t>Adequate Vision</t>
    <phoneticPr fontId="2" type="noConversion"/>
  </si>
  <si>
    <t>Adequate Hearing</t>
    <phoneticPr fontId="2" type="noConversion"/>
  </si>
  <si>
    <t>Years of Education</t>
  </si>
  <si>
    <t>Occupation</t>
  </si>
  <si>
    <t>Employment  Status</t>
  </si>
  <si>
    <t>Birth Country</t>
  </si>
  <si>
    <t>Years in US</t>
  </si>
  <si>
    <t>Language Status</t>
  </si>
  <si>
    <t>Other Languages, in order learned</t>
    <phoneticPr fontId="2" type="noConversion"/>
  </si>
  <si>
    <t>Primary Language</t>
  </si>
  <si>
    <t>Aphasia Etiology</t>
    <phoneticPr fontId="2" type="noConversion"/>
  </si>
  <si>
    <t>Other Aphasia Etiology</t>
    <phoneticPr fontId="2" type="noConversion"/>
  </si>
  <si>
    <t>Aphasia Duration</t>
  </si>
  <si>
    <t>Aphasia Category -- Clin Impression</t>
    <phoneticPr fontId="2" type="noConversion"/>
  </si>
  <si>
    <t xml:space="preserve">Aphasia Type --Clin Impression -- Boston </t>
    <phoneticPr fontId="2" type="noConversion"/>
  </si>
  <si>
    <t>Aphasia Type -- Clin Impression -- Luria</t>
    <phoneticPr fontId="2" type="noConversion"/>
  </si>
  <si>
    <t>Basis for Clinician's Classif/Type</t>
  </si>
  <si>
    <t>Apraxia of Speech</t>
  </si>
  <si>
    <t>Dysarthria</t>
  </si>
  <si>
    <t>Depression</t>
  </si>
  <si>
    <t>Depression Evidence</t>
  </si>
  <si>
    <t>Physical Status</t>
  </si>
  <si>
    <t>Years SLP Tx</t>
  </si>
  <si>
    <t>Date of Most Recent Stroke</t>
    <phoneticPr fontId="2" type="noConversion"/>
  </si>
  <si>
    <t>Lesion Side</t>
  </si>
  <si>
    <t>Lesion Etiology</t>
  </si>
  <si>
    <t>Lesion Location</t>
    <phoneticPr fontId="2" type="noConversion"/>
  </si>
  <si>
    <t>Lesion Location Basis</t>
  </si>
  <si>
    <t>Lesion Description</t>
    <phoneticPr fontId="2" type="noConversion"/>
  </si>
  <si>
    <t>Hx Previous Stroke</t>
  </si>
  <si>
    <t>Date of Previous Stroke</t>
    <phoneticPr fontId="2" type="noConversion"/>
  </si>
  <si>
    <t>Lesion Side (previous stroke)</t>
    <phoneticPr fontId="2" type="noConversion"/>
  </si>
  <si>
    <t>Date of Other Previous Stroke (if multiple)</t>
    <phoneticPr fontId="2" type="noConversion"/>
  </si>
  <si>
    <t>Lesion Side (other previous stroke)</t>
    <phoneticPr fontId="2" type="noConversion"/>
  </si>
  <si>
    <t>Hx Other Neurological Conditions</t>
    <phoneticPr fontId="2" type="noConversion"/>
  </si>
  <si>
    <t>Specify Neurological Conditions</t>
    <phoneticPr fontId="2" type="noConversion"/>
  </si>
  <si>
    <t>General Health</t>
  </si>
  <si>
    <t>Examiner's Yrs Clin Aph Exp</t>
    <phoneticPr fontId="2" type="noConversion"/>
  </si>
  <si>
    <t>Examiner's Relationship to Participant</t>
    <phoneticPr fontId="2" type="noConversion"/>
  </si>
  <si>
    <t>Knows Cinderella</t>
  </si>
  <si>
    <t>No video available</t>
  </si>
  <si>
    <t>WH</t>
  </si>
  <si>
    <t>US</t>
  </si>
  <si>
    <t>CHB</t>
  </si>
  <si>
    <t>STR</t>
  </si>
  <si>
    <t>NFL</t>
  </si>
  <si>
    <t>BRO</t>
  </si>
  <si>
    <t>RW</t>
  </si>
  <si>
    <t>HEM</t>
  </si>
  <si>
    <t>MON</t>
  </si>
  <si>
    <t>RP</t>
  </si>
  <si>
    <t>ISC</t>
  </si>
  <si>
    <t>OS</t>
    <phoneticPr fontId="2" type="noConversion"/>
  </si>
  <si>
    <t>M</t>
    <phoneticPr fontId="2" type="noConversion"/>
  </si>
  <si>
    <t>WH</t>
    <phoneticPr fontId="2" type="noConversion"/>
  </si>
  <si>
    <t>R</t>
    <phoneticPr fontId="2" type="noConversion"/>
  </si>
  <si>
    <t>Y</t>
    <phoneticPr fontId="2" type="noConversion"/>
  </si>
  <si>
    <t>US</t>
    <phoneticPr fontId="2" type="noConversion"/>
  </si>
  <si>
    <t>NA</t>
    <phoneticPr fontId="2" type="noConversion"/>
  </si>
  <si>
    <t>MON</t>
    <phoneticPr fontId="2" type="noConversion"/>
  </si>
  <si>
    <t>eng</t>
  </si>
  <si>
    <t>STR</t>
    <phoneticPr fontId="2" type="noConversion"/>
  </si>
  <si>
    <t>NFL</t>
    <phoneticPr fontId="2" type="noConversion"/>
  </si>
  <si>
    <t>clinical interaction</t>
    <phoneticPr fontId="2" type="noConversion"/>
  </si>
  <si>
    <t>N</t>
    <phoneticPr fontId="2" type="noConversion"/>
  </si>
  <si>
    <t>RP</t>
    <phoneticPr fontId="2" type="noConversion"/>
  </si>
  <si>
    <t>L</t>
    <phoneticPr fontId="2" type="noConversion"/>
  </si>
  <si>
    <t>ISC</t>
    <phoneticPr fontId="2" type="noConversion"/>
  </si>
  <si>
    <t>U</t>
    <phoneticPr fontId="2" type="noConversion"/>
  </si>
  <si>
    <t>researcher</t>
    <phoneticPr fontId="2" type="noConversion"/>
  </si>
  <si>
    <t>computer security systems</t>
    <phoneticPr fontId="2" type="noConversion"/>
  </si>
  <si>
    <t>eng</t>
    <phoneticPr fontId="2" type="noConversion"/>
  </si>
  <si>
    <t>BRO</t>
    <phoneticPr fontId="2" type="noConversion"/>
  </si>
  <si>
    <t>clinician report</t>
    <phoneticPr fontId="2" type="noConversion"/>
  </si>
  <si>
    <t>RW</t>
    <phoneticPr fontId="2" type="noConversion"/>
  </si>
  <si>
    <t>subcortical</t>
    <phoneticPr fontId="2" type="noConversion"/>
  </si>
  <si>
    <t>MRI</t>
    <phoneticPr fontId="2" type="noConversion"/>
  </si>
  <si>
    <t>Left MCA stroke  with dense aphasia and right hemiparesis</t>
    <phoneticPr fontId="2" type="noConversion"/>
  </si>
  <si>
    <t>researcher</t>
  </si>
  <si>
    <t>second testing</t>
  </si>
  <si>
    <t>FLU</t>
    <phoneticPr fontId="2" type="noConversion"/>
  </si>
  <si>
    <t>ANO</t>
    <phoneticPr fontId="2" type="noConversion"/>
  </si>
  <si>
    <t>medical records</t>
    <phoneticPr fontId="2" type="noConversion"/>
  </si>
  <si>
    <t>OS</t>
  </si>
  <si>
    <t>clinical interaction</t>
  </si>
  <si>
    <t>FLU</t>
  </si>
  <si>
    <t>WER</t>
  </si>
  <si>
    <t>NM</t>
  </si>
  <si>
    <t>SP</t>
  </si>
  <si>
    <t>GLO</t>
  </si>
  <si>
    <t>MUL</t>
  </si>
  <si>
    <t>ANO</t>
  </si>
  <si>
    <t>good</t>
  </si>
  <si>
    <t>hypertension</t>
  </si>
  <si>
    <t>Participant ID</t>
    <phoneticPr fontId="3"/>
  </si>
  <si>
    <t>BNT - short form</t>
  </si>
  <si>
    <t>WAB         AQ</t>
  </si>
  <si>
    <t>WAB    SpontSp InfoContent</t>
  </si>
  <si>
    <t>WAB SpontSp Fluency</t>
  </si>
  <si>
    <t>SpontSp Score for AQ</t>
  </si>
  <si>
    <t>WAB Yes/No Q</t>
  </si>
  <si>
    <t>WAB       AudWdRec</t>
  </si>
  <si>
    <t>WAB        SeqComm</t>
  </si>
  <si>
    <t>AudVbl Comp Score for AQ</t>
  </si>
  <si>
    <t>WAB Repetition</t>
  </si>
  <si>
    <t>Rep Score for AQ</t>
  </si>
  <si>
    <t>WAB Object Naming</t>
  </si>
  <si>
    <t>WAB  WdFluency</t>
  </si>
  <si>
    <t>WAB SentComp</t>
  </si>
  <si>
    <t>WAB RespSp</t>
  </si>
  <si>
    <t>Naming Score for AQ</t>
  </si>
  <si>
    <t>AB Rep IA Score</t>
    <phoneticPr fontId="3"/>
  </si>
  <si>
    <t>AB Rep IB Span Score Any Order</t>
    <phoneticPr fontId="3"/>
  </si>
  <si>
    <t>AB Rep IB Span Score Serial Order</t>
    <phoneticPr fontId="3"/>
  </si>
  <si>
    <t>AB Rep IIA LongSent AllWds</t>
    <phoneticPr fontId="3" type="noConversion"/>
  </si>
  <si>
    <t>AB Rep IIA # WdsCorr</t>
  </si>
  <si>
    <t>AB Rep IIA # Readmin</t>
  </si>
  <si>
    <t>AB Rep IIB # WdsCorr</t>
  </si>
  <si>
    <t>AB Rep IIB # Readmin</t>
  </si>
  <si>
    <t>AB Rep IIB NE                 # WdsCorr</t>
  </si>
  <si>
    <t>AB Rep IIB NE                 # Readmin</t>
  </si>
  <si>
    <t>AB Rep IIB IE                 # WdsCorr</t>
  </si>
  <si>
    <t>AB Rep IIB IE                 # Readmin</t>
  </si>
  <si>
    <t>AB Rep IIB IE                 # CommFoll</t>
    <phoneticPr fontId="3" type="noConversion"/>
  </si>
  <si>
    <t>AB Rep IIB IE                 # QuesAns</t>
  </si>
  <si>
    <t>AB Rep IIB SE                 # WdsCorr</t>
  </si>
  <si>
    <t>AB Rep IIB SE                 # Readmin</t>
  </si>
  <si>
    <t>VNT Ob1 Total</t>
  </si>
  <si>
    <t>VNT Ob2 Total</t>
  </si>
  <si>
    <t>VNT Op2 Total</t>
  </si>
  <si>
    <t>VNT Ob3 Total</t>
  </si>
  <si>
    <t>VNT Op3 Total</t>
  </si>
  <si>
    <t>VNT Total</t>
  </si>
  <si>
    <t>Complex Mat</t>
  </si>
  <si>
    <t>Sent. Comp. - ORC Lex.</t>
  </si>
  <si>
    <t>Sent. Comp. - SRC Lex.</t>
  </si>
  <si>
    <t>Sent. Comp. - Loc. Lex.</t>
  </si>
  <si>
    <t>Sent. Comp. - Act. Lex.</t>
  </si>
  <si>
    <t>Sent. Comp. - Pas. Lex.</t>
  </si>
  <si>
    <t>Sent. Comp. - Total Lex.</t>
  </si>
  <si>
    <t>Sent. Comp. - ORC Rev.</t>
  </si>
  <si>
    <t>Sent. Comp. - SRC Rev.</t>
  </si>
  <si>
    <t>Sent. Comp. - Loc. Rev.</t>
  </si>
  <si>
    <t>Sent. Comp. - Act. Rev.</t>
  </si>
  <si>
    <t>Sent. Comp. - Pas. Rev.</t>
  </si>
  <si>
    <t>Sent. Comp. - Total Rev.</t>
  </si>
  <si>
    <t>Sent. Comp. - Full Total</t>
  </si>
  <si>
    <t>BNT - long form</t>
  </si>
  <si>
    <t>CADL</t>
  </si>
  <si>
    <t>wozniak201</t>
  </si>
  <si>
    <t>ACWT06a</t>
  </si>
  <si>
    <t>auto mechanic, military</t>
  </si>
  <si>
    <t>stroke during aneurysm clipping</t>
  </si>
  <si>
    <t>color blind</t>
  </si>
  <si>
    <t>Duration of Relationship</t>
    <phoneticPr fontId="2" type="noConversion"/>
  </si>
  <si>
    <t>Examiner's Comments</t>
    <phoneticPr fontId="2" type="noConversion"/>
  </si>
  <si>
    <t>adler11b</t>
  </si>
  <si>
    <t>distribution manager</t>
  </si>
  <si>
    <t>testing, conversation</t>
  </si>
  <si>
    <t>adler13b</t>
  </si>
  <si>
    <t>attorney, former city councilman</t>
  </si>
  <si>
    <t>LBI</t>
  </si>
  <si>
    <t>ENG, FRE</t>
  </si>
  <si>
    <t>Summer 2008</t>
  </si>
  <si>
    <t>adler15b</t>
  </si>
  <si>
    <t>PA</t>
  </si>
  <si>
    <t>biomed tech</t>
  </si>
  <si>
    <t>W</t>
  </si>
  <si>
    <t>CON</t>
  </si>
  <si>
    <t>overall good health, hx of HTN, knee replacement (2009)</t>
  </si>
  <si>
    <t>adler16b</t>
  </si>
  <si>
    <t>business/technology</t>
  </si>
  <si>
    <t>adler18b</t>
  </si>
  <si>
    <t>truckdriver</t>
  </si>
  <si>
    <t>HTN, diabetes</t>
  </si>
  <si>
    <t>adler21b</t>
  </si>
  <si>
    <t>paramedic</t>
  </si>
  <si>
    <t>HEB, ENG</t>
  </si>
  <si>
    <t>HEB</t>
  </si>
  <si>
    <t>LW</t>
  </si>
  <si>
    <t>seizure</t>
  </si>
  <si>
    <t>adler25b</t>
  </si>
  <si>
    <t xml:space="preserve">pilot, FAA inspector, home builder </t>
  </si>
  <si>
    <t>ENG, ARM</t>
  </si>
  <si>
    <t>Good; med hx includes prostrate cancer 11/09</t>
  </si>
  <si>
    <t>adler26a</t>
  </si>
  <si>
    <t>AA</t>
  </si>
  <si>
    <t>UN Budget Officer</t>
  </si>
  <si>
    <t>ET</t>
  </si>
  <si>
    <t>tir, amh, eng, fre</t>
  </si>
  <si>
    <t>amh</t>
  </si>
  <si>
    <t>conversation</t>
  </si>
  <si>
    <t>##-Apr-2001</t>
  </si>
  <si>
    <t>Famous People movie in Pilot folder -- no protocol, no test scores</t>
  </si>
  <si>
    <t>fridriksson08a</t>
  </si>
  <si>
    <t>military, then construction</t>
  </si>
  <si>
    <t>00/00/1989</t>
  </si>
  <si>
    <t>history of seizures</t>
  </si>
  <si>
    <t>fridriksson12a</t>
  </si>
  <si>
    <t>Pharmacy Tech</t>
  </si>
  <si>
    <t>fridriksson13a</t>
  </si>
  <si>
    <t>director of planning and logistics, pharmaceutical company</t>
  </si>
  <si>
    <t>scale13b</t>
  </si>
  <si>
    <t>excellent</t>
    <phoneticPr fontId="2" type="noConversion"/>
  </si>
  <si>
    <t>scale14b</t>
    <phoneticPr fontId="2" type="noConversion"/>
  </si>
  <si>
    <t>Dental surgeon</t>
    <phoneticPr fontId="2" type="noConversion"/>
  </si>
  <si>
    <t>TRE</t>
    <phoneticPr fontId="2" type="noConversion"/>
  </si>
  <si>
    <t>on meds, depression persists per neuropsych eval</t>
    <phoneticPr fontId="2" type="noConversion"/>
  </si>
  <si>
    <t>leftfrontal lobe,  basal ganglia stroke secondary to tumor dissection</t>
    <phoneticPr fontId="2" type="noConversion"/>
  </si>
  <si>
    <t>tumor, seizures</t>
    <phoneticPr fontId="2" type="noConversion"/>
  </si>
  <si>
    <t>scale26a</t>
    <phoneticPr fontId="2" type="noConversion"/>
  </si>
  <si>
    <t>PS</t>
    <phoneticPr fontId="2" type="noConversion"/>
  </si>
  <si>
    <t>business owner-mechanical/plumbing/HVAC contractor</t>
    <phoneticPr fontId="2" type="noConversion"/>
  </si>
  <si>
    <t>clinical interaction,tests</t>
    <phoneticPr fontId="2" type="noConversion"/>
  </si>
  <si>
    <t>herniated lumbar disc requiring pain management</t>
    <phoneticPr fontId="2" type="noConversion"/>
  </si>
  <si>
    <t>ACWT01a</t>
  </si>
  <si>
    <t>teacher</t>
  </si>
  <si>
    <t>DM, HTN, hyperlipidemia, s/p hysterectomy</t>
  </si>
  <si>
    <t>ACWT08a</t>
  </si>
  <si>
    <t>furniture store collection dept.</t>
  </si>
  <si>
    <t>L frontal lobe</t>
  </si>
  <si>
    <t>report</t>
  </si>
  <si>
    <t>seizures 9/12</t>
  </si>
  <si>
    <t>diabetes, asthma</t>
  </si>
  <si>
    <t>STAR01a</t>
  </si>
  <si>
    <t>OF</t>
  </si>
  <si>
    <t>office manager for son's business</t>
  </si>
  <si>
    <t>being treated by physician</t>
  </si>
  <si>
    <t>MS diagnosed 1970-in remission</t>
  </si>
  <si>
    <t>good-broken hip x2yrs, recent staph infection-resolved</t>
  </si>
  <si>
    <t>did not do Cinderella</t>
  </si>
  <si>
    <t>STAR02a</t>
  </si>
  <si>
    <t>appliance technician</t>
  </si>
  <si>
    <t>LH</t>
  </si>
  <si>
    <t>didn't do Cinderella</t>
  </si>
  <si>
    <t>whiteside12a</t>
  </si>
  <si>
    <t>WAB</t>
  </si>
  <si>
    <t>kansas08a</t>
  </si>
  <si>
    <t>scale14b</t>
  </si>
  <si>
    <t>scale26a</t>
  </si>
  <si>
    <t>williamson12a</t>
    <phoneticPr fontId="3"/>
  </si>
  <si>
    <t>Broca</t>
    <phoneticPr fontId="3"/>
  </si>
  <si>
    <t>adler27a</t>
  </si>
  <si>
    <t>mechanic</t>
  </si>
  <si>
    <t>##-##-2001</t>
  </si>
  <si>
    <t>X</t>
  </si>
  <si>
    <t>counselor, insurance</t>
  </si>
  <si>
    <t>intake form</t>
  </si>
  <si>
    <t>##-Sep-2005</t>
  </si>
  <si>
    <t>adler19b</t>
  </si>
  <si>
    <t>UN security officer</t>
  </si>
  <si>
    <t>HTN</t>
  </si>
  <si>
    <t>CADL-39</t>
  </si>
  <si>
    <t>adler31b</t>
  </si>
  <si>
    <t>kurland02fp</t>
  </si>
  <si>
    <t>test date</t>
  </si>
  <si>
    <t>kurland13fp</t>
  </si>
  <si>
    <t>kurland15fp</t>
  </si>
  <si>
    <t>kurland16fp</t>
  </si>
  <si>
    <t>kurland19fp</t>
  </si>
  <si>
    <t>kurland22fp</t>
  </si>
  <si>
    <t>kurland29fp</t>
  </si>
  <si>
    <t>kurland100fp</t>
  </si>
  <si>
    <t>nrl_c032</t>
  </si>
  <si>
    <t>nrl_c037</t>
  </si>
  <si>
    <t>nrl_c038</t>
  </si>
  <si>
    <t>nrl_c053</t>
  </si>
  <si>
    <t>nrl_c057</t>
  </si>
  <si>
    <t>nrl_c058</t>
  </si>
  <si>
    <t>audio cuts out ~ item 41</t>
  </si>
  <si>
    <t>These data were gathered as part of the AphasiaBank data collection process.  
All WAB data were gathered concurrent with testing or within 6 months.  
N = Not testable, U = Unavailable</t>
  </si>
  <si>
    <t>These data were gathered as part of the AphasiaBank data collection process.</t>
  </si>
  <si>
    <t>Also has AphasiaBank standard discourse protocol from this or another visit?</t>
  </si>
  <si>
    <t>Participant ID</t>
    <phoneticPr fontId="3"/>
  </si>
  <si>
    <t>AB Rep IA Score</t>
    <phoneticPr fontId="3"/>
  </si>
  <si>
    <t>AB Rep IB Span Score Any Order</t>
    <phoneticPr fontId="3"/>
  </si>
  <si>
    <t>AB Rep IB Span Score Serial Order</t>
    <phoneticPr fontId="3"/>
  </si>
  <si>
    <t>AB Rep IIA LongSent AllWds</t>
    <phoneticPr fontId="3" type="noConversion"/>
  </si>
  <si>
    <t>AB Rep IIB IE                 # CommFoll</t>
    <phoneticPr fontId="3" type="noConversion"/>
  </si>
  <si>
    <t>These data were gathered as part of the AphasiaBank data collection process.  All WAB data were gathered concurrent with FPP testing or within 6 months.
U = Unavailable, N = Not testable</t>
  </si>
  <si>
    <t>Informant Relationship to Participant</t>
    <phoneticPr fontId="2" type="noConversion"/>
  </si>
  <si>
    <t>Adequate Vision</t>
    <phoneticPr fontId="2" type="noConversion"/>
  </si>
  <si>
    <t>Adequate Hearing</t>
    <phoneticPr fontId="2" type="noConversion"/>
  </si>
  <si>
    <t>Other Languages, in order learned</t>
    <phoneticPr fontId="2" type="noConversion"/>
  </si>
  <si>
    <t>Aphasia Etiology</t>
    <phoneticPr fontId="2" type="noConversion"/>
  </si>
  <si>
    <t>Other Aphasia Etiology</t>
    <phoneticPr fontId="2" type="noConversion"/>
  </si>
  <si>
    <t>Aphasia Category -- Clin Impression</t>
    <phoneticPr fontId="2" type="noConversion"/>
  </si>
  <si>
    <t xml:space="preserve">Aphasia Type --Clin Impression -- Boston </t>
    <phoneticPr fontId="2" type="noConversion"/>
  </si>
  <si>
    <t>Aphasia Type -- Clin Impression -- Luria</t>
    <phoneticPr fontId="2" type="noConversion"/>
  </si>
  <si>
    <t>Date of Most Recent Stroke</t>
    <phoneticPr fontId="2" type="noConversion"/>
  </si>
  <si>
    <t>Lesion Location</t>
    <phoneticPr fontId="2" type="noConversion"/>
  </si>
  <si>
    <t>Lesion Description</t>
    <phoneticPr fontId="2" type="noConversion"/>
  </si>
  <si>
    <t>Date of Previous Stroke</t>
    <phoneticPr fontId="2" type="noConversion"/>
  </si>
  <si>
    <t>Lesion Side (previous stroke)</t>
    <phoneticPr fontId="2" type="noConversion"/>
  </si>
  <si>
    <t>Date of Other Previous Stroke (if multiple)</t>
    <phoneticPr fontId="2" type="noConversion"/>
  </si>
  <si>
    <t>Hx Other Neurological Conditions</t>
    <phoneticPr fontId="2" type="noConversion"/>
  </si>
  <si>
    <t>Specify Neurological Conditions</t>
    <phoneticPr fontId="2" type="noConversion"/>
  </si>
  <si>
    <t>Examiner's Yrs Clin Aph Exp</t>
    <phoneticPr fontId="2" type="noConversion"/>
  </si>
  <si>
    <t>Examiner's Relationship to Participant</t>
    <phoneticPr fontId="2" type="noConversion"/>
  </si>
  <si>
    <t>Duration of Relationship</t>
    <phoneticPr fontId="2" type="noConversion"/>
  </si>
  <si>
    <t>Examiner's Comments</t>
    <phoneticPr fontId="2" type="noConversion"/>
  </si>
  <si>
    <t>corrections officer</t>
  </si>
  <si>
    <t>MED HX</t>
  </si>
  <si>
    <t>2;0</t>
  </si>
  <si>
    <t>HTN, depression</t>
  </si>
  <si>
    <t>clinician</t>
  </si>
  <si>
    <t>athletic trainer</t>
  </si>
  <si>
    <t>subdural and occipital</t>
  </si>
  <si>
    <t>med hx form</t>
  </si>
  <si>
    <t>ACA and MCA territory</t>
  </si>
  <si>
    <t>high cholesterol</t>
  </si>
  <si>
    <t>photographer</t>
  </si>
  <si>
    <t>MCA distribution</t>
  </si>
  <si>
    <t>diabetes</t>
  </si>
  <si>
    <t>Ops technician with Verizon</t>
  </si>
  <si>
    <t>med hx</t>
  </si>
  <si>
    <t>##-Feb-2004</t>
  </si>
  <si>
    <t>phys ed teacher, coach, athletic director</t>
  </si>
  <si>
    <t>left basal ganglion</t>
  </si>
  <si>
    <t>hypertension, depression</t>
  </si>
  <si>
    <t>AS</t>
  </si>
  <si>
    <t>engineer</t>
  </si>
  <si>
    <t>urdu, eng</t>
  </si>
  <si>
    <t>##-Apr-2010</t>
  </si>
  <si>
    <t>seizures</t>
  </si>
  <si>
    <t>heart disease, seizure disorder, HTN</t>
  </si>
  <si>
    <t>self employed sales rep</t>
  </si>
  <si>
    <t>##-Jun-2010</t>
  </si>
  <si>
    <t>TBI</t>
  </si>
  <si>
    <t>TBI surgery 1951; HTN; diabetes; goiter</t>
  </si>
  <si>
    <t>customer service, machine operator</t>
  </si>
  <si>
    <t>IT</t>
  </si>
  <si>
    <t>ital, eng</t>
  </si>
  <si>
    <t>##-Jan-2012</t>
  </si>
  <si>
    <t>SC</t>
  </si>
  <si>
    <t>LMCA</t>
  </si>
  <si>
    <t>hyperlipidemia;BPH;depression</t>
  </si>
  <si>
    <t>firefighter;arson investigator</t>
  </si>
  <si>
    <t>enrollment form</t>
  </si>
  <si>
    <t>##-Feb-2011</t>
  </si>
  <si>
    <t>MIX</t>
  </si>
  <si>
    <t>FRONTOPARIETAL</t>
  </si>
  <si>
    <t>Left FP intraparenchymal hemorrhage &amp; SDH with mass effect</t>
  </si>
  <si>
    <t>hx of bipolar prior to stroke</t>
  </si>
  <si>
    <t>sales manager</t>
  </si>
  <si>
    <t>NCL</t>
  </si>
  <si>
    <t>OTH</t>
  </si>
  <si>
    <t>0;0</t>
  </si>
  <si>
    <t>environmental engineer</t>
  </si>
  <si>
    <t>accountant</t>
  </si>
  <si>
    <t>Afib, HTN, osteoarthritis</t>
  </si>
  <si>
    <t>textile design, color consultant</t>
  </si>
  <si>
    <t>wine expert, UPS driver</t>
  </si>
  <si>
    <t>PH</t>
  </si>
  <si>
    <t>Assistant Superintendant</t>
  </si>
  <si>
    <t>English</t>
  </si>
  <si>
    <t>frontal</t>
  </si>
  <si>
    <t>MRI</t>
  </si>
  <si>
    <t>MCA</t>
  </si>
  <si>
    <t>Clin Research</t>
  </si>
  <si>
    <t>Salesman</t>
  </si>
  <si>
    <t>fr-temp-par</t>
  </si>
  <si>
    <t>Personnel Recruiter</t>
  </si>
  <si>
    <t>Business Consultant</t>
  </si>
  <si>
    <t>temp-parietal</t>
  </si>
  <si>
    <t>Human Resource Director</t>
  </si>
  <si>
    <t>medication</t>
  </si>
  <si>
    <t xml:space="preserve">HEM </t>
  </si>
  <si>
    <t>Behcet's Syndrome</t>
  </si>
  <si>
    <t>Mechanic</t>
  </si>
  <si>
    <t>French/Eng same time</t>
  </si>
  <si>
    <t>Clin research</t>
  </si>
  <si>
    <t>Mailhandler</t>
  </si>
  <si>
    <t>OS</t>
    <phoneticPr fontId="2" type="noConversion"/>
  </si>
  <si>
    <t>M</t>
    <phoneticPr fontId="2" type="noConversion"/>
  </si>
  <si>
    <t>WH</t>
    <phoneticPr fontId="2" type="noConversion"/>
  </si>
  <si>
    <t>R</t>
    <phoneticPr fontId="2" type="noConversion"/>
  </si>
  <si>
    <t>Y</t>
    <phoneticPr fontId="2" type="noConversion"/>
  </si>
  <si>
    <t>owner/operator Tidewater Diving; owner commercial real estate</t>
    <phoneticPr fontId="2" type="noConversion"/>
  </si>
  <si>
    <t>US</t>
    <phoneticPr fontId="2" type="noConversion"/>
  </si>
  <si>
    <t>NA</t>
    <phoneticPr fontId="2" type="noConversion"/>
  </si>
  <si>
    <t>MON</t>
    <phoneticPr fontId="2" type="noConversion"/>
  </si>
  <si>
    <t>STR</t>
    <phoneticPr fontId="2" type="noConversion"/>
  </si>
  <si>
    <t>NFL</t>
    <phoneticPr fontId="2" type="noConversion"/>
  </si>
  <si>
    <t>N</t>
    <phoneticPr fontId="2" type="noConversion"/>
  </si>
  <si>
    <t xml:space="preserve"> report of significant other</t>
    <phoneticPr fontId="2" type="noConversion"/>
  </si>
  <si>
    <t>RP</t>
    <phoneticPr fontId="2" type="noConversion"/>
  </si>
  <si>
    <t>L</t>
    <phoneticPr fontId="2" type="noConversion"/>
  </si>
  <si>
    <t>ISC</t>
    <phoneticPr fontId="2" type="noConversion"/>
  </si>
  <si>
    <t>U</t>
    <phoneticPr fontId="2" type="noConversion"/>
  </si>
  <si>
    <t>dissection of carotid artery after a motor vehicle accident</t>
    <phoneticPr fontId="2" type="noConversion"/>
  </si>
  <si>
    <t>irregular heart rhythm</t>
    <phoneticPr fontId="2" type="noConversion"/>
  </si>
  <si>
    <t>researcher</t>
    <phoneticPr fontId="2" type="noConversion"/>
  </si>
  <si>
    <t>computer security systems</t>
    <phoneticPr fontId="2" type="noConversion"/>
  </si>
  <si>
    <t>eng</t>
    <phoneticPr fontId="2" type="noConversion"/>
  </si>
  <si>
    <t>BRO</t>
    <phoneticPr fontId="2" type="noConversion"/>
  </si>
  <si>
    <t>clinician report</t>
    <phoneticPr fontId="2" type="noConversion"/>
  </si>
  <si>
    <t>RW</t>
    <phoneticPr fontId="2" type="noConversion"/>
  </si>
  <si>
    <t>subcortical</t>
    <phoneticPr fontId="2" type="noConversion"/>
  </si>
  <si>
    <t>MRI</t>
    <phoneticPr fontId="2" type="noConversion"/>
  </si>
  <si>
    <t>Left MCA stroke  with dense aphasia and right hemiparesis</t>
    <phoneticPr fontId="2" type="noConversion"/>
  </si>
  <si>
    <t>excellent</t>
    <phoneticPr fontId="2" type="noConversion"/>
  </si>
  <si>
    <t>F</t>
    <phoneticPr fontId="2" type="noConversion"/>
  </si>
  <si>
    <t>AA</t>
    <phoneticPr fontId="2" type="noConversion"/>
  </si>
  <si>
    <t>A</t>
    <phoneticPr fontId="2" type="noConversion"/>
  </si>
  <si>
    <t>Director of Training, Bureau of Printing and Engraving</t>
    <phoneticPr fontId="2" type="noConversion"/>
  </si>
  <si>
    <t>FLU</t>
    <phoneticPr fontId="2" type="noConversion"/>
  </si>
  <si>
    <t>ANO</t>
    <phoneticPr fontId="2" type="noConversion"/>
  </si>
  <si>
    <t>HEM</t>
    <phoneticPr fontId="2" type="noConversion"/>
  </si>
  <si>
    <t>frontal, temporal, parietal</t>
    <phoneticPr fontId="2" type="noConversion"/>
  </si>
  <si>
    <t>medical records</t>
    <phoneticPr fontId="2" type="noConversion"/>
  </si>
  <si>
    <t>hemorrhagic CVA, left MCA. Frontal: posterior inferior and middle frontal gyri; Temporal: anterior portion of the superior temporal gyrus; Parietal: post-central and supramarginal gyri</t>
    <phoneticPr fontId="2" type="noConversion"/>
  </si>
  <si>
    <t>good</t>
    <phoneticPr fontId="2" type="noConversion"/>
  </si>
  <si>
    <t>PS</t>
    <phoneticPr fontId="1" type="noConversion"/>
  </si>
  <si>
    <t>M</t>
    <phoneticPr fontId="1" type="noConversion"/>
  </si>
  <si>
    <t>WH</t>
    <phoneticPr fontId="1" type="noConversion"/>
  </si>
  <si>
    <t>L</t>
    <phoneticPr fontId="1" type="noConversion"/>
  </si>
  <si>
    <t>Y</t>
    <phoneticPr fontId="1" type="noConversion"/>
  </si>
  <si>
    <t>business owner-mechanical/plumbing/HVAC contractor</t>
    <phoneticPr fontId="1" type="noConversion"/>
  </si>
  <si>
    <t>R</t>
    <phoneticPr fontId="1" type="noConversion"/>
  </si>
  <si>
    <t>US</t>
    <phoneticPr fontId="1" type="noConversion"/>
  </si>
  <si>
    <t>NA</t>
    <phoneticPr fontId="1" type="noConversion"/>
  </si>
  <si>
    <t>MON</t>
    <phoneticPr fontId="1" type="noConversion"/>
  </si>
  <si>
    <t>eng</t>
    <phoneticPr fontId="1" type="noConversion"/>
  </si>
  <si>
    <t>STR</t>
    <phoneticPr fontId="1" type="noConversion"/>
  </si>
  <si>
    <t>NFL</t>
    <phoneticPr fontId="1" type="noConversion"/>
  </si>
  <si>
    <t>BRO</t>
    <phoneticPr fontId="1" type="noConversion"/>
  </si>
  <si>
    <t>clinical interaction,tests</t>
    <phoneticPr fontId="1" type="noConversion"/>
  </si>
  <si>
    <t>N</t>
    <phoneticPr fontId="1" type="noConversion"/>
  </si>
  <si>
    <t>RP</t>
    <phoneticPr fontId="1" type="noConversion"/>
  </si>
  <si>
    <t>ISC</t>
    <phoneticPr fontId="1" type="noConversion"/>
  </si>
  <si>
    <t>U</t>
    <phoneticPr fontId="1" type="noConversion"/>
  </si>
  <si>
    <t>herniated lumbar disc requiring pain management</t>
    <phoneticPr fontId="1" type="noConversion"/>
  </si>
  <si>
    <t>researcher</t>
    <phoneticPr fontId="1" type="noConversion"/>
  </si>
  <si>
    <t>chef</t>
  </si>
  <si>
    <t>##-May-2002</t>
  </si>
  <si>
    <t>excellent</t>
  </si>
  <si>
    <t>buiness owner-catering</t>
  </si>
  <si>
    <t>temporal</t>
  </si>
  <si>
    <t>medical records</t>
  </si>
  <si>
    <t>MCA, basal ganglia</t>
  </si>
  <si>
    <t>OC</t>
  </si>
  <si>
    <t>military</t>
    <phoneticPr fontId="2" type="noConversion"/>
  </si>
  <si>
    <t>PEN</t>
  </si>
  <si>
    <t>tests, conv</t>
    <phoneticPr fontId="2" type="noConversion"/>
  </si>
  <si>
    <t>partner report</t>
    <phoneticPr fontId="2" type="noConversion"/>
  </si>
  <si>
    <t>post herpes encephalitis, seizures</t>
  </si>
  <si>
    <t>post encephalitis</t>
  </si>
  <si>
    <t>HL</t>
  </si>
  <si>
    <t>railroad</t>
  </si>
  <si>
    <t>MX</t>
  </si>
  <si>
    <t>Spanish, English</t>
  </si>
  <si>
    <t xml:space="preserve">STR </t>
  </si>
  <si>
    <t>tests, conv</t>
  </si>
  <si>
    <t>fair</t>
  </si>
  <si>
    <t>management</t>
  </si>
  <si>
    <t>on medication</t>
  </si>
  <si>
    <t>Nov, 2011</t>
  </si>
  <si>
    <t>heart attack 11/11--quadruple bypass</t>
  </si>
  <si>
    <t>aerospace engineer</t>
  </si>
  <si>
    <t>ca</t>
  </si>
  <si>
    <t>gsw, deu, eng, fra</t>
  </si>
  <si>
    <t>spouse report</t>
  </si>
  <si>
    <t>45+</t>
  </si>
  <si>
    <t>teacher, attorney</t>
  </si>
  <si>
    <t>us</t>
  </si>
  <si>
    <t>PPA</t>
  </si>
  <si>
    <t>clinical interactin</t>
  </si>
  <si>
    <t xml:space="preserve">temporal </t>
  </si>
  <si>
    <t>MD report</t>
  </si>
  <si>
    <t>left temporal atrophy, with some left anterior temporal atrophy</t>
  </si>
  <si>
    <t>primary progressive aphasia for two years</t>
  </si>
  <si>
    <r>
      <t xml:space="preserve">
This spreadsheet includes data for persons with aphasia (PWA) and control participants who did the Famous People Protocol.
Many of the PWA also did the AphasiaBank standard discourse protocol.  A column in  the first data sheet identifies those individuals.  
The data sheets are labeled.  The last 2 data sheets include demographic and test result data for the PWA who were involved in the piloting of the FPP.  
</t>
    </r>
    <r>
      <rPr>
        <sz val="14"/>
        <color rgb="FFFF0000"/>
        <rFont val="Arial"/>
      </rPr>
      <t>Participant IDs</t>
    </r>
    <r>
      <rPr>
        <sz val="14"/>
        <color rgb="FF000000"/>
        <rFont val="Arial"/>
      </rPr>
      <t xml:space="preserve">
Participants are identified by a corpus name, a number, and a letter (indicating if this was the first time the individual was seen -- "a" --  or if it was a repeat testing -- "b", "c", etc.). 
For example:
adler06b is participant #06 from Adler Aphasia Center being seen for a second time.
The first time (adler06a) was when this person did the AphasiaBank standard discourse protocol 5.75 years earlier.
</t>
    </r>
  </si>
  <si>
    <t>See column L to identify PWA who also did the AphasiaBank standard discourse protocol at the same time as the Famous People protocol was administered or at a previous time.
More complete demographic data and test results are available for some of these PWA in the 4th and 5th data sheets of this file.
N = Not testable, U = Unavailable</t>
  </si>
  <si>
    <t>business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</si>
</sst>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\-mmmm\-yy"/>
    <numFmt numFmtId="165" formatCode="dd\-mmm\-yy"/>
    <numFmt numFmtId="166" formatCode="d\-mmm\-yyyy"/>
    <numFmt numFmtId="167" formatCode="0.0"/>
    <numFmt numFmtId="168" formatCode="[$-409]d\-mmm\-yy;@"/>
    <numFmt numFmtId="169" formatCode="[$-409]d\-mmm\-yyyy;@"/>
  </numFmts>
  <fonts count="17" x14ac:knownFonts="1">
    <font>
      <sz val="10"/>
      <color rgb="FF000000"/>
      <name val="Arial"/>
    </font>
    <font>
      <b/>
      <sz val="12"/>
      <name val="Verdana"/>
    </font>
    <font>
      <sz val="12"/>
      <name val="Verdana"/>
    </font>
    <font>
      <sz val="12"/>
      <color rgb="FF000000"/>
      <name val="Calibri"/>
    </font>
    <font>
      <sz val="12"/>
      <name val="Arial"/>
    </font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2"/>
      <color rgb="FF000000"/>
      <name val="Arial"/>
    </font>
    <font>
      <sz val="14"/>
      <color rgb="FF000000"/>
      <name val="Arial"/>
    </font>
    <font>
      <sz val="10"/>
      <color rgb="FF000000"/>
      <name val="Verdana"/>
    </font>
    <font>
      <b/>
      <sz val="12"/>
      <color rgb="FF00000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2"/>
      <color rgb="FF000000"/>
      <name val="Verdana"/>
    </font>
    <font>
      <sz val="14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5">
    <xf numFmtId="0" fontId="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  <xf numFmtId="15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167" fontId="13" fillId="0" borderId="1" xfId="0" applyNumberFormat="1" applyFont="1" applyFill="1" applyBorder="1" applyAlignment="1">
      <alignment horizontal="left" wrapText="1"/>
    </xf>
    <xf numFmtId="167" fontId="13" fillId="0" borderId="2" xfId="0" applyNumberFormat="1" applyFont="1" applyBorder="1" applyAlignment="1">
      <alignment horizontal="left" wrapText="1"/>
    </xf>
    <xf numFmtId="49" fontId="13" fillId="0" borderId="1" xfId="0" applyNumberFormat="1" applyFont="1" applyBorder="1" applyAlignment="1">
      <alignment horizontal="left" wrapText="1"/>
    </xf>
    <xf numFmtId="165" fontId="13" fillId="0" borderId="1" xfId="0" applyNumberFormat="1" applyFont="1" applyBorder="1" applyAlignment="1">
      <alignment horizontal="left" wrapText="1"/>
    </xf>
    <xf numFmtId="2" fontId="13" fillId="0" borderId="1" xfId="0" applyNumberFormat="1" applyFont="1" applyBorder="1" applyAlignment="1">
      <alignment horizontal="left" wrapText="1"/>
    </xf>
    <xf numFmtId="166" fontId="13" fillId="0" borderId="1" xfId="0" applyNumberFormat="1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165" fontId="13" fillId="0" borderId="2" xfId="0" applyNumberFormat="1" applyFont="1" applyBorder="1" applyAlignment="1">
      <alignment horizontal="left" wrapText="1"/>
    </xf>
    <xf numFmtId="166" fontId="13" fillId="0" borderId="2" xfId="0" applyNumberFormat="1" applyFont="1" applyBorder="1" applyAlignment="1">
      <alignment horizontal="left" wrapText="1"/>
    </xf>
    <xf numFmtId="0" fontId="13" fillId="0" borderId="2" xfId="0" applyFont="1" applyBorder="1" applyAlignment="1">
      <alignment horizontal="center" wrapText="1"/>
    </xf>
    <xf numFmtId="167" fontId="1" fillId="0" borderId="0" xfId="0" applyNumberFormat="1" applyFont="1" applyBorder="1" applyAlignment="1">
      <alignment horizontal="center" wrapText="1"/>
    </xf>
    <xf numFmtId="167" fontId="2" fillId="0" borderId="0" xfId="0" applyNumberFormat="1" applyFont="1" applyBorder="1" applyAlignment="1">
      <alignment horizontal="left" vertical="center" wrapText="1"/>
    </xf>
    <xf numFmtId="167" fontId="2" fillId="0" borderId="0" xfId="0" applyNumberFormat="1" applyFont="1" applyBorder="1" applyAlignment="1">
      <alignment horizontal="left" wrapText="1"/>
    </xf>
    <xf numFmtId="167" fontId="5" fillId="0" borderId="0" xfId="0" applyNumberFormat="1" applyFont="1" applyBorder="1" applyAlignment="1">
      <alignment wrapText="1"/>
    </xf>
    <xf numFmtId="167" fontId="0" fillId="0" borderId="0" xfId="0" applyNumberFormat="1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49" fontId="13" fillId="0" borderId="2" xfId="0" applyNumberFormat="1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15" fontId="2" fillId="0" borderId="0" xfId="0" applyNumberFormat="1" applyFont="1" applyFill="1" applyBorder="1" applyAlignment="1">
      <alignment horizontal="left" vertical="center" wrapText="1"/>
    </xf>
    <xf numFmtId="15" fontId="13" fillId="0" borderId="1" xfId="0" applyNumberFormat="1" applyFont="1" applyBorder="1" applyAlignment="1">
      <alignment horizontal="left" wrapText="1"/>
    </xf>
    <xf numFmtId="2" fontId="13" fillId="0" borderId="2" xfId="0" applyNumberFormat="1" applyFont="1" applyFill="1" applyBorder="1" applyAlignment="1">
      <alignment horizontal="left" wrapText="1"/>
    </xf>
    <xf numFmtId="2" fontId="13" fillId="0" borderId="2" xfId="0" applyNumberFormat="1" applyFont="1" applyBorder="1" applyAlignment="1">
      <alignment horizontal="left" wrapText="1"/>
    </xf>
    <xf numFmtId="0" fontId="13" fillId="0" borderId="2" xfId="0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49" fontId="12" fillId="0" borderId="1" xfId="0" applyNumberFormat="1" applyFont="1" applyBorder="1" applyAlignment="1">
      <alignment horizontal="left" wrapText="1"/>
    </xf>
    <xf numFmtId="165" fontId="12" fillId="0" borderId="1" xfId="0" applyNumberFormat="1" applyFont="1" applyBorder="1" applyAlignment="1">
      <alignment horizontal="left" wrapText="1"/>
    </xf>
    <xf numFmtId="1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2" fontId="12" fillId="0" borderId="1" xfId="0" applyNumberFormat="1" applyFont="1" applyBorder="1" applyAlignment="1">
      <alignment horizontal="left" wrapText="1"/>
    </xf>
    <xf numFmtId="166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left" wrapText="1"/>
    </xf>
    <xf numFmtId="49" fontId="13" fillId="0" borderId="1" xfId="0" applyNumberFormat="1" applyFont="1" applyFill="1" applyBorder="1" applyAlignment="1">
      <alignment horizontal="left" wrapText="1"/>
    </xf>
    <xf numFmtId="165" fontId="13" fillId="0" borderId="2" xfId="0" applyNumberFormat="1" applyFont="1" applyFill="1" applyBorder="1" applyAlignment="1">
      <alignment horizontal="left" wrapText="1"/>
    </xf>
    <xf numFmtId="166" fontId="13" fillId="0" borderId="2" xfId="0" applyNumberFormat="1" applyFont="1" applyFill="1" applyBorder="1" applyAlignment="1">
      <alignment horizontal="left" wrapText="1"/>
    </xf>
    <xf numFmtId="168" fontId="13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2" fillId="0" borderId="1" xfId="187" applyFont="1" applyFill="1" applyBorder="1" applyAlignment="1">
      <alignment horizontal="left" wrapText="1"/>
    </xf>
    <xf numFmtId="0" fontId="8" fillId="0" borderId="1" xfId="187" applyFont="1" applyFill="1" applyBorder="1" applyAlignment="1">
      <alignment horizontal="left" wrapText="1"/>
    </xf>
    <xf numFmtId="0" fontId="8" fillId="0" borderId="1" xfId="187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65" fontId="1" fillId="0" borderId="1" xfId="0" applyNumberFormat="1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2" fontId="1" fillId="0" borderId="1" xfId="0" applyNumberFormat="1" applyFont="1" applyFill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15" fontId="15" fillId="0" borderId="1" xfId="0" applyNumberFormat="1" applyFont="1" applyBorder="1" applyAlignment="1">
      <alignment horizontal="left" wrapText="1"/>
    </xf>
    <xf numFmtId="16" fontId="15" fillId="0" borderId="1" xfId="0" applyNumberFormat="1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left" wrapText="1"/>
    </xf>
    <xf numFmtId="167" fontId="2" fillId="0" borderId="1" xfId="0" applyNumberFormat="1" applyFont="1" applyFill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166" fontId="2" fillId="0" borderId="1" xfId="0" applyNumberFormat="1" applyFont="1" applyBorder="1" applyAlignment="1">
      <alignment horizontal="left" wrapText="1"/>
    </xf>
    <xf numFmtId="167" fontId="2" fillId="0" borderId="1" xfId="0" applyNumberFormat="1" applyFont="1" applyBorder="1" applyAlignment="1">
      <alignment horizontal="left" wrapText="1"/>
    </xf>
    <xf numFmtId="15" fontId="2" fillId="0" borderId="1" xfId="0" applyNumberFormat="1" applyFont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 wrapText="1"/>
    </xf>
    <xf numFmtId="169" fontId="2" fillId="0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169" fontId="2" fillId="0" borderId="1" xfId="0" applyNumberFormat="1" applyFont="1" applyBorder="1" applyAlignment="1">
      <alignment horizontal="left" wrapText="1"/>
    </xf>
    <xf numFmtId="15" fontId="2" fillId="3" borderId="1" xfId="0" applyNumberFormat="1" applyFont="1" applyFill="1" applyBorder="1" applyAlignment="1">
      <alignment horizontal="left" wrapText="1"/>
    </xf>
    <xf numFmtId="167" fontId="2" fillId="4" borderId="1" xfId="0" applyNumberFormat="1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2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</cellXfs>
  <cellStyles count="2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Normal" xfId="0" builtinId="0"/>
    <cellStyle name="Normal 2 2" xfId="187" xr:uid="{00000000-0005-0000-0000-0000E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150" zoomScaleNormal="150" zoomScalePageLayoutView="150" workbookViewId="0"/>
  </sheetViews>
  <sheetFormatPr baseColWidth="10" defaultColWidth="90" defaultRowHeight="409" customHeight="1" x14ac:dyDescent="0.2"/>
  <cols>
    <col min="1" max="1" width="89.83203125" style="59" customWidth="1"/>
    <col min="2" max="16384" width="90" style="59"/>
  </cols>
  <sheetData>
    <row r="1" spans="1:1" ht="409" customHeight="1" x14ac:dyDescent="0.2">
      <c r="A1" s="59" t="s">
        <v>635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>
      <pane ySplit="1" topLeftCell="A72" activePane="bottomLeft" state="frozen"/>
      <selection pane="bottomLeft" activeCell="B14" sqref="B14"/>
    </sheetView>
  </sheetViews>
  <sheetFormatPr baseColWidth="10" defaultColWidth="17.33203125" defaultRowHeight="15" customHeight="1" x14ac:dyDescent="0.2"/>
  <cols>
    <col min="1" max="1" width="15.5" style="15" bestFit="1" customWidth="1"/>
    <col min="2" max="2" width="18.5" style="15" bestFit="1" customWidth="1"/>
    <col min="3" max="3" width="14.33203125" style="25" bestFit="1" customWidth="1"/>
    <col min="4" max="4" width="7.1640625" style="43" bestFit="1" customWidth="1"/>
    <col min="5" max="5" width="12.6640625" style="15" bestFit="1" customWidth="1"/>
    <col min="6" max="6" width="23.83203125" style="25" bestFit="1" customWidth="1"/>
    <col min="7" max="7" width="9.5" style="15" bestFit="1" customWidth="1"/>
    <col min="8" max="8" width="14.6640625" style="15" bestFit="1" customWidth="1"/>
    <col min="9" max="9" width="16.5" style="15" customWidth="1"/>
    <col min="10" max="10" width="26.83203125" style="1" customWidth="1"/>
    <col min="11" max="11" width="15.1640625" style="15" bestFit="1" customWidth="1"/>
    <col min="12" max="12" width="33.1640625" style="58" customWidth="1"/>
    <col min="13" max="13" width="30.1640625" style="15" bestFit="1" customWidth="1"/>
    <col min="14" max="14" width="7.1640625" style="15" bestFit="1" customWidth="1"/>
    <col min="15" max="15" width="10.6640625" style="15" customWidth="1"/>
    <col min="16" max="16" width="9.33203125" style="15" bestFit="1" customWidth="1"/>
    <col min="17" max="17" width="12.5" style="15" bestFit="1" customWidth="1"/>
    <col min="18" max="18" width="10.5" style="15" bestFit="1" customWidth="1"/>
    <col min="19" max="19" width="10.33203125" style="15" bestFit="1" customWidth="1"/>
    <col min="20" max="16384" width="17.33203125" style="15"/>
  </cols>
  <sheetData>
    <row r="1" spans="1:12" ht="62" customHeight="1" x14ac:dyDescent="0.2">
      <c r="A1" s="12" t="s">
        <v>140</v>
      </c>
      <c r="B1" s="12" t="s">
        <v>3</v>
      </c>
      <c r="C1" s="13" t="s">
        <v>139</v>
      </c>
      <c r="D1" s="39" t="s">
        <v>4</v>
      </c>
      <c r="E1" s="12" t="s">
        <v>5</v>
      </c>
      <c r="F1" s="14" t="s">
        <v>6</v>
      </c>
      <c r="G1" s="12" t="s">
        <v>7</v>
      </c>
      <c r="H1" s="12" t="s">
        <v>8</v>
      </c>
      <c r="I1" s="12" t="s">
        <v>9</v>
      </c>
      <c r="J1" s="12" t="s">
        <v>145</v>
      </c>
      <c r="K1" s="51" t="s">
        <v>418</v>
      </c>
      <c r="L1" s="51" t="s">
        <v>435</v>
      </c>
    </row>
    <row r="2" spans="1:12" ht="27" customHeight="1" x14ac:dyDescent="0.2">
      <c r="A2" s="12"/>
      <c r="B2" s="12"/>
      <c r="C2" s="13"/>
      <c r="D2" s="39"/>
      <c r="E2" s="12"/>
      <c r="F2" s="14"/>
      <c r="G2" s="12"/>
      <c r="H2" s="12"/>
      <c r="I2" s="12"/>
      <c r="J2" s="12"/>
      <c r="K2" s="51"/>
    </row>
    <row r="3" spans="1:12" ht="78" customHeight="1" x14ac:dyDescent="0.2">
      <c r="A3" s="118" t="s">
        <v>636</v>
      </c>
      <c r="B3" s="119"/>
      <c r="C3" s="119"/>
      <c r="D3" s="119"/>
      <c r="E3" s="119"/>
      <c r="F3" s="119"/>
      <c r="G3" s="119"/>
      <c r="H3" s="119"/>
      <c r="I3" s="119"/>
      <c r="J3" s="12"/>
      <c r="K3" s="51"/>
    </row>
    <row r="4" spans="1:12" ht="27" customHeight="1" x14ac:dyDescent="0.2">
      <c r="A4" s="12"/>
      <c r="B4" s="12"/>
      <c r="C4" s="13"/>
      <c r="D4" s="39"/>
      <c r="E4" s="12"/>
      <c r="F4" s="14"/>
      <c r="G4" s="12"/>
      <c r="H4" s="12"/>
      <c r="I4" s="12"/>
      <c r="L4" s="58" t="s">
        <v>137</v>
      </c>
    </row>
    <row r="5" spans="1:12" ht="27" customHeight="1" x14ac:dyDescent="0.2">
      <c r="A5" s="16" t="s">
        <v>10</v>
      </c>
      <c r="B5" s="16">
        <v>43</v>
      </c>
      <c r="C5" s="17">
        <v>37.799999999999997</v>
      </c>
      <c r="D5" s="40">
        <v>76.400000000000006</v>
      </c>
      <c r="E5" s="16">
        <v>12</v>
      </c>
      <c r="F5" s="17" t="s">
        <v>11</v>
      </c>
      <c r="G5" s="16" t="s">
        <v>12</v>
      </c>
      <c r="H5" s="16" t="s">
        <v>13</v>
      </c>
      <c r="I5" s="16" t="s">
        <v>14</v>
      </c>
      <c r="L5" s="58" t="s">
        <v>137</v>
      </c>
    </row>
    <row r="6" spans="1:12" ht="27" customHeight="1" x14ac:dyDescent="0.2">
      <c r="A6" s="16" t="s">
        <v>15</v>
      </c>
      <c r="B6" s="16">
        <v>82</v>
      </c>
      <c r="C6" s="17">
        <v>60.4</v>
      </c>
      <c r="D6" s="40">
        <v>56</v>
      </c>
      <c r="E6" s="16">
        <v>18</v>
      </c>
      <c r="F6" s="17" t="s">
        <v>16</v>
      </c>
      <c r="G6" s="16" t="s">
        <v>12</v>
      </c>
      <c r="H6" s="16" t="s">
        <v>17</v>
      </c>
      <c r="I6" s="16" t="s">
        <v>14</v>
      </c>
      <c r="J6" s="1" t="s">
        <v>144</v>
      </c>
      <c r="L6" s="58" t="s">
        <v>137</v>
      </c>
    </row>
    <row r="7" spans="1:12" ht="27" customHeight="1" x14ac:dyDescent="0.2">
      <c r="A7" s="16" t="s">
        <v>18</v>
      </c>
      <c r="B7" s="16">
        <v>63</v>
      </c>
      <c r="C7" s="17">
        <v>64.099999999999994</v>
      </c>
      <c r="D7" s="40">
        <v>72</v>
      </c>
      <c r="E7" s="16">
        <v>12</v>
      </c>
      <c r="F7" s="17" t="s">
        <v>16</v>
      </c>
      <c r="G7" s="16" t="s">
        <v>12</v>
      </c>
      <c r="H7" s="16" t="s">
        <v>17</v>
      </c>
      <c r="I7" s="16" t="s">
        <v>14</v>
      </c>
      <c r="J7" s="1" t="s">
        <v>144</v>
      </c>
      <c r="L7" s="58" t="s">
        <v>13</v>
      </c>
    </row>
    <row r="8" spans="1:12" ht="27" customHeight="1" x14ac:dyDescent="0.2">
      <c r="A8" s="18" t="s">
        <v>19</v>
      </c>
      <c r="B8" s="18">
        <v>30</v>
      </c>
      <c r="C8" s="19">
        <v>25.6</v>
      </c>
      <c r="D8" s="41">
        <v>73.900000000000006</v>
      </c>
      <c r="E8" s="18">
        <v>12</v>
      </c>
      <c r="F8" s="19" t="s">
        <v>16</v>
      </c>
      <c r="G8" s="18" t="s">
        <v>12</v>
      </c>
      <c r="H8" s="18" t="s">
        <v>17</v>
      </c>
      <c r="I8" s="18" t="s">
        <v>20</v>
      </c>
      <c r="L8" s="58" t="s">
        <v>13</v>
      </c>
    </row>
    <row r="9" spans="1:12" ht="27" customHeight="1" x14ac:dyDescent="0.2">
      <c r="A9" s="18" t="s">
        <v>21</v>
      </c>
      <c r="B9" s="18">
        <v>77</v>
      </c>
      <c r="C9" s="19">
        <v>49.9</v>
      </c>
      <c r="D9" s="41">
        <v>42</v>
      </c>
      <c r="E9" s="18">
        <v>16</v>
      </c>
      <c r="F9" s="19" t="s">
        <v>16</v>
      </c>
      <c r="G9" s="18" t="s">
        <v>12</v>
      </c>
      <c r="H9" s="18" t="s">
        <v>17</v>
      </c>
      <c r="I9" s="18" t="s">
        <v>20</v>
      </c>
      <c r="J9" s="1" t="s">
        <v>144</v>
      </c>
      <c r="L9" s="58" t="s">
        <v>13</v>
      </c>
    </row>
    <row r="10" spans="1:12" ht="27" customHeight="1" x14ac:dyDescent="0.2">
      <c r="A10" s="18" t="s">
        <v>22</v>
      </c>
      <c r="B10" s="18">
        <v>27</v>
      </c>
      <c r="C10" s="19">
        <v>16.8</v>
      </c>
      <c r="D10" s="41">
        <v>72</v>
      </c>
      <c r="E10" s="18">
        <v>13</v>
      </c>
      <c r="F10" s="19" t="s">
        <v>23</v>
      </c>
      <c r="G10" s="18" t="s">
        <v>12</v>
      </c>
      <c r="H10" s="18" t="s">
        <v>17</v>
      </c>
      <c r="I10" s="18" t="s">
        <v>20</v>
      </c>
      <c r="J10" s="1" t="s">
        <v>144</v>
      </c>
      <c r="L10" s="58" t="s">
        <v>13</v>
      </c>
    </row>
    <row r="11" spans="1:12" ht="27" customHeight="1" x14ac:dyDescent="0.2">
      <c r="A11" s="18" t="s">
        <v>24</v>
      </c>
      <c r="B11" s="18">
        <v>37</v>
      </c>
      <c r="C11" s="19">
        <v>22.4</v>
      </c>
      <c r="D11" s="41">
        <v>65</v>
      </c>
      <c r="E11" s="18">
        <v>13</v>
      </c>
      <c r="F11" s="19" t="s">
        <v>23</v>
      </c>
      <c r="G11" s="18" t="s">
        <v>12</v>
      </c>
      <c r="H11" s="18" t="s">
        <v>17</v>
      </c>
      <c r="I11" s="18" t="s">
        <v>20</v>
      </c>
      <c r="J11" s="1" t="s">
        <v>144</v>
      </c>
      <c r="L11" s="58" t="s">
        <v>13</v>
      </c>
    </row>
    <row r="12" spans="1:12" ht="27" customHeight="1" x14ac:dyDescent="0.2">
      <c r="A12" s="18" t="s">
        <v>416</v>
      </c>
      <c r="B12" s="18">
        <v>81</v>
      </c>
      <c r="C12" s="19">
        <v>47.7</v>
      </c>
      <c r="D12" s="41">
        <v>63</v>
      </c>
      <c r="E12" s="18">
        <v>16</v>
      </c>
      <c r="F12" s="19" t="s">
        <v>16</v>
      </c>
      <c r="G12" s="18" t="s">
        <v>12</v>
      </c>
      <c r="H12" s="18" t="s">
        <v>17</v>
      </c>
      <c r="I12" s="18" t="s">
        <v>20</v>
      </c>
      <c r="L12" s="58" t="s">
        <v>13</v>
      </c>
    </row>
    <row r="13" spans="1:12" ht="27" customHeight="1" x14ac:dyDescent="0.2">
      <c r="A13" s="18" t="s">
        <v>26</v>
      </c>
      <c r="B13" s="18">
        <v>72</v>
      </c>
      <c r="C13" s="19">
        <v>65.900000000000006</v>
      </c>
      <c r="D13" s="41">
        <v>56</v>
      </c>
      <c r="E13" s="18">
        <v>14</v>
      </c>
      <c r="F13" s="19" t="s">
        <v>16</v>
      </c>
      <c r="G13" s="18" t="s">
        <v>12</v>
      </c>
      <c r="H13" s="18" t="s">
        <v>17</v>
      </c>
      <c r="I13" s="18" t="s">
        <v>20</v>
      </c>
      <c r="J13" s="1" t="s">
        <v>144</v>
      </c>
      <c r="L13" s="58" t="s">
        <v>13</v>
      </c>
    </row>
    <row r="14" spans="1:12" ht="27" customHeight="1" x14ac:dyDescent="0.2">
      <c r="A14" s="18" t="s">
        <v>27</v>
      </c>
      <c r="B14" s="18">
        <v>38</v>
      </c>
      <c r="C14" s="19">
        <v>13.3</v>
      </c>
      <c r="D14" s="41">
        <v>60.5</v>
      </c>
      <c r="E14" s="18">
        <v>17</v>
      </c>
      <c r="F14" s="17" t="s">
        <v>28</v>
      </c>
      <c r="G14" s="18" t="s">
        <v>12</v>
      </c>
      <c r="H14" s="18" t="s">
        <v>17</v>
      </c>
      <c r="I14" s="18" t="s">
        <v>20</v>
      </c>
      <c r="L14" s="58" t="s">
        <v>13</v>
      </c>
    </row>
    <row r="15" spans="1:12" ht="27" customHeight="1" x14ac:dyDescent="0.2">
      <c r="A15" s="18" t="s">
        <v>29</v>
      </c>
      <c r="B15" s="18">
        <v>49</v>
      </c>
      <c r="C15" s="19">
        <v>30.7</v>
      </c>
      <c r="D15" s="41">
        <v>64.3</v>
      </c>
      <c r="E15" s="18">
        <v>16</v>
      </c>
      <c r="F15" s="17" t="s">
        <v>16</v>
      </c>
      <c r="G15" s="18" t="s">
        <v>12</v>
      </c>
      <c r="H15" s="18" t="s">
        <v>17</v>
      </c>
      <c r="I15" s="18" t="s">
        <v>20</v>
      </c>
      <c r="L15" s="58" t="s">
        <v>13</v>
      </c>
    </row>
    <row r="16" spans="1:12" ht="27" customHeight="1" x14ac:dyDescent="0.2">
      <c r="A16" s="18" t="s">
        <v>30</v>
      </c>
      <c r="B16" s="18">
        <v>46</v>
      </c>
      <c r="C16" s="19">
        <v>18</v>
      </c>
      <c r="D16" s="41">
        <v>66.5</v>
      </c>
      <c r="E16" s="18">
        <v>14</v>
      </c>
      <c r="F16" s="17" t="s">
        <v>16</v>
      </c>
      <c r="G16" s="18" t="s">
        <v>12</v>
      </c>
      <c r="H16" s="18" t="s">
        <v>17</v>
      </c>
      <c r="I16" s="18" t="s">
        <v>20</v>
      </c>
      <c r="J16" s="1" t="s">
        <v>432</v>
      </c>
      <c r="L16" s="58" t="s">
        <v>13</v>
      </c>
    </row>
    <row r="17" spans="1:12" ht="27" customHeight="1" x14ac:dyDescent="0.2">
      <c r="A17" s="18" t="s">
        <v>31</v>
      </c>
      <c r="B17" s="18">
        <v>88</v>
      </c>
      <c r="C17" s="19">
        <v>19.899999999999999</v>
      </c>
      <c r="D17" s="41">
        <v>65</v>
      </c>
      <c r="E17" s="18">
        <v>16</v>
      </c>
      <c r="F17" s="17" t="s">
        <v>16</v>
      </c>
      <c r="G17" s="18" t="s">
        <v>12</v>
      </c>
      <c r="H17" s="18" t="s">
        <v>17</v>
      </c>
      <c r="I17" s="18" t="s">
        <v>20</v>
      </c>
      <c r="L17" s="58" t="s">
        <v>13</v>
      </c>
    </row>
    <row r="18" spans="1:12" ht="27" customHeight="1" x14ac:dyDescent="0.2">
      <c r="A18" s="18" t="s">
        <v>146</v>
      </c>
      <c r="B18" s="18">
        <v>77</v>
      </c>
      <c r="C18" s="19">
        <v>48.8</v>
      </c>
      <c r="D18" s="41">
        <v>61.524982888432582</v>
      </c>
      <c r="E18" s="18">
        <v>16</v>
      </c>
      <c r="F18" s="17" t="s">
        <v>60</v>
      </c>
      <c r="G18" s="18" t="s">
        <v>12</v>
      </c>
      <c r="H18" s="18" t="s">
        <v>32</v>
      </c>
      <c r="I18" s="18" t="s">
        <v>20</v>
      </c>
      <c r="L18" s="58" t="s">
        <v>13</v>
      </c>
    </row>
    <row r="19" spans="1:12" ht="27" customHeight="1" x14ac:dyDescent="0.2">
      <c r="A19" s="18" t="s">
        <v>147</v>
      </c>
      <c r="B19" s="18">
        <v>82</v>
      </c>
      <c r="C19" s="19">
        <v>76.7</v>
      </c>
      <c r="D19" s="41">
        <v>65.861738535249827</v>
      </c>
      <c r="E19" s="18">
        <v>18</v>
      </c>
      <c r="F19" s="17" t="s">
        <v>36</v>
      </c>
      <c r="G19" s="18" t="s">
        <v>12</v>
      </c>
      <c r="H19" s="18" t="s">
        <v>17</v>
      </c>
      <c r="I19" s="18" t="s">
        <v>20</v>
      </c>
      <c r="L19" s="58" t="s">
        <v>13</v>
      </c>
    </row>
    <row r="20" spans="1:12" ht="27" customHeight="1" x14ac:dyDescent="0.2">
      <c r="A20" s="18" t="s">
        <v>148</v>
      </c>
      <c r="B20" s="18">
        <v>42</v>
      </c>
      <c r="C20" s="19">
        <v>17.7</v>
      </c>
      <c r="D20" s="41">
        <v>70.702258726899387</v>
      </c>
      <c r="E20" s="18">
        <v>16</v>
      </c>
      <c r="F20" s="17" t="s">
        <v>16</v>
      </c>
      <c r="G20" s="18" t="s">
        <v>33</v>
      </c>
      <c r="H20" s="18" t="s">
        <v>17</v>
      </c>
      <c r="I20" s="18" t="s">
        <v>20</v>
      </c>
      <c r="L20" s="58" t="s">
        <v>13</v>
      </c>
    </row>
    <row r="21" spans="1:12" ht="27" customHeight="1" x14ac:dyDescent="0.2">
      <c r="A21" s="18" t="s">
        <v>149</v>
      </c>
      <c r="B21" s="18">
        <v>30</v>
      </c>
      <c r="C21" s="19">
        <v>16.899999999999999</v>
      </c>
      <c r="D21" s="41">
        <v>68.802190280629702</v>
      </c>
      <c r="E21" s="18">
        <v>14</v>
      </c>
      <c r="F21" s="17" t="s">
        <v>16</v>
      </c>
      <c r="G21" s="18" t="s">
        <v>33</v>
      </c>
      <c r="H21" s="18" t="s">
        <v>17</v>
      </c>
      <c r="I21" s="18" t="s">
        <v>20</v>
      </c>
      <c r="L21" s="58" t="s">
        <v>13</v>
      </c>
    </row>
    <row r="22" spans="1:12" ht="27" customHeight="1" x14ac:dyDescent="0.2">
      <c r="A22" s="18" t="s">
        <v>150</v>
      </c>
      <c r="B22" s="18">
        <v>31</v>
      </c>
      <c r="C22" s="19">
        <v>8.9</v>
      </c>
      <c r="D22" s="41">
        <v>60.616016427104725</v>
      </c>
      <c r="E22" s="18">
        <v>16</v>
      </c>
      <c r="F22" s="17" t="s">
        <v>23</v>
      </c>
      <c r="G22" s="18" t="s">
        <v>12</v>
      </c>
      <c r="H22" s="18" t="s">
        <v>37</v>
      </c>
      <c r="I22" s="18" t="s">
        <v>14</v>
      </c>
      <c r="L22" s="58" t="s">
        <v>13</v>
      </c>
    </row>
    <row r="23" spans="1:12" ht="27" customHeight="1" x14ac:dyDescent="0.2">
      <c r="A23" s="18" t="s">
        <v>151</v>
      </c>
      <c r="B23" s="18">
        <v>38</v>
      </c>
      <c r="C23" s="19" t="s">
        <v>13</v>
      </c>
      <c r="D23" s="41">
        <v>63.471594798083501</v>
      </c>
      <c r="E23" s="18" t="s">
        <v>14</v>
      </c>
      <c r="F23" s="17" t="s">
        <v>13</v>
      </c>
      <c r="G23" s="18" t="s">
        <v>12</v>
      </c>
      <c r="H23" s="18" t="s">
        <v>37</v>
      </c>
      <c r="I23" s="18" t="s">
        <v>14</v>
      </c>
      <c r="L23" s="58" t="s">
        <v>13</v>
      </c>
    </row>
    <row r="24" spans="1:12" ht="27" customHeight="1" x14ac:dyDescent="0.2">
      <c r="A24" s="18" t="s">
        <v>417</v>
      </c>
      <c r="B24" s="18">
        <v>54</v>
      </c>
      <c r="C24" s="19" t="s">
        <v>14</v>
      </c>
      <c r="D24" s="41">
        <v>76.099999999999994</v>
      </c>
      <c r="E24" s="18">
        <v>23</v>
      </c>
      <c r="F24" s="17" t="s">
        <v>14</v>
      </c>
      <c r="G24" s="18" t="s">
        <v>12</v>
      </c>
      <c r="H24" s="18" t="s">
        <v>17</v>
      </c>
      <c r="I24" s="18" t="s">
        <v>20</v>
      </c>
      <c r="K24" s="52">
        <v>41921</v>
      </c>
      <c r="L24" s="58" t="s">
        <v>137</v>
      </c>
    </row>
    <row r="25" spans="1:12" ht="27" customHeight="1" x14ac:dyDescent="0.2">
      <c r="A25" s="18" t="s">
        <v>419</v>
      </c>
      <c r="B25" s="18">
        <v>87</v>
      </c>
      <c r="C25" s="19" t="s">
        <v>14</v>
      </c>
      <c r="D25" s="41">
        <v>57.4</v>
      </c>
      <c r="E25" s="18">
        <v>14</v>
      </c>
      <c r="F25" s="17" t="s">
        <v>14</v>
      </c>
      <c r="G25" s="18" t="s">
        <v>12</v>
      </c>
      <c r="H25" s="18" t="s">
        <v>17</v>
      </c>
      <c r="I25" s="18" t="s">
        <v>20</v>
      </c>
      <c r="K25" s="52">
        <v>41921</v>
      </c>
      <c r="L25" s="58" t="s">
        <v>137</v>
      </c>
    </row>
    <row r="26" spans="1:12" ht="27" customHeight="1" x14ac:dyDescent="0.2">
      <c r="A26" s="18" t="s">
        <v>420</v>
      </c>
      <c r="B26" s="18">
        <v>50</v>
      </c>
      <c r="C26" s="19" t="s">
        <v>14</v>
      </c>
      <c r="D26" s="41">
        <v>63.4</v>
      </c>
      <c r="E26" s="18">
        <v>18</v>
      </c>
      <c r="F26" s="17" t="s">
        <v>14</v>
      </c>
      <c r="G26" s="18" t="s">
        <v>12</v>
      </c>
      <c r="H26" s="18" t="s">
        <v>17</v>
      </c>
      <c r="I26" s="18" t="s">
        <v>20</v>
      </c>
      <c r="K26" s="52">
        <v>41921</v>
      </c>
      <c r="L26" s="58" t="s">
        <v>137</v>
      </c>
    </row>
    <row r="27" spans="1:12" ht="27" customHeight="1" x14ac:dyDescent="0.2">
      <c r="A27" s="18" t="s">
        <v>421</v>
      </c>
      <c r="B27" s="18">
        <v>39</v>
      </c>
      <c r="C27" s="19" t="s">
        <v>14</v>
      </c>
      <c r="D27" s="41">
        <v>71.599999999999994</v>
      </c>
      <c r="E27" s="18">
        <v>12</v>
      </c>
      <c r="F27" s="17" t="s">
        <v>14</v>
      </c>
      <c r="G27" s="18" t="s">
        <v>12</v>
      </c>
      <c r="H27" s="18" t="s">
        <v>32</v>
      </c>
      <c r="I27" s="18" t="s">
        <v>20</v>
      </c>
      <c r="K27" s="52">
        <v>41921</v>
      </c>
      <c r="L27" s="58" t="s">
        <v>137</v>
      </c>
    </row>
    <row r="28" spans="1:12" ht="27" customHeight="1" x14ac:dyDescent="0.2">
      <c r="A28" s="18" t="s">
        <v>422</v>
      </c>
      <c r="B28" s="18">
        <v>84</v>
      </c>
      <c r="C28" s="19" t="s">
        <v>14</v>
      </c>
      <c r="D28" s="41">
        <v>72.099999999999994</v>
      </c>
      <c r="E28" s="18">
        <v>12</v>
      </c>
      <c r="F28" s="17" t="s">
        <v>14</v>
      </c>
      <c r="G28" s="18" t="s">
        <v>33</v>
      </c>
      <c r="H28" s="18" t="s">
        <v>17</v>
      </c>
      <c r="I28" s="18" t="s">
        <v>34</v>
      </c>
      <c r="K28" s="52">
        <v>41921</v>
      </c>
      <c r="L28" s="58" t="s">
        <v>137</v>
      </c>
    </row>
    <row r="29" spans="1:12" ht="27" customHeight="1" x14ac:dyDescent="0.2">
      <c r="A29" s="18" t="s">
        <v>423</v>
      </c>
      <c r="B29" s="18">
        <v>39</v>
      </c>
      <c r="C29" s="19" t="s">
        <v>14</v>
      </c>
      <c r="D29" s="41">
        <v>81.099999999999994</v>
      </c>
      <c r="E29" s="18">
        <v>8</v>
      </c>
      <c r="F29" s="17" t="s">
        <v>14</v>
      </c>
      <c r="G29" s="18" t="s">
        <v>12</v>
      </c>
      <c r="H29" s="18" t="s">
        <v>17</v>
      </c>
      <c r="I29" s="18" t="s">
        <v>34</v>
      </c>
      <c r="K29" s="52">
        <v>41921</v>
      </c>
      <c r="L29" s="58" t="s">
        <v>137</v>
      </c>
    </row>
    <row r="30" spans="1:12" ht="27" customHeight="1" x14ac:dyDescent="0.2">
      <c r="A30" s="18" t="s">
        <v>424</v>
      </c>
      <c r="B30" s="18">
        <v>93</v>
      </c>
      <c r="C30" s="19">
        <v>58.2</v>
      </c>
      <c r="D30" s="41">
        <v>61.2</v>
      </c>
      <c r="E30" s="18">
        <v>11</v>
      </c>
      <c r="F30" s="17" t="s">
        <v>16</v>
      </c>
      <c r="G30" s="18" t="s">
        <v>12</v>
      </c>
      <c r="H30" s="18" t="s">
        <v>17</v>
      </c>
      <c r="I30" s="18" t="s">
        <v>34</v>
      </c>
      <c r="L30" s="58" t="s">
        <v>137</v>
      </c>
    </row>
    <row r="31" spans="1:12" ht="27" customHeight="1" x14ac:dyDescent="0.2">
      <c r="A31" s="18" t="s">
        <v>425</v>
      </c>
      <c r="B31" s="18">
        <v>51</v>
      </c>
      <c r="C31" s="19">
        <v>41.8</v>
      </c>
      <c r="D31" s="41">
        <v>48</v>
      </c>
      <c r="E31" s="18">
        <v>12</v>
      </c>
      <c r="F31" s="17" t="s">
        <v>16</v>
      </c>
      <c r="G31" s="18" t="s">
        <v>12</v>
      </c>
      <c r="H31" s="18" t="s">
        <v>17</v>
      </c>
      <c r="I31" s="18" t="s">
        <v>34</v>
      </c>
      <c r="L31" s="58" t="s">
        <v>13</v>
      </c>
    </row>
    <row r="32" spans="1:12" ht="27" customHeight="1" x14ac:dyDescent="0.2">
      <c r="A32" s="18" t="s">
        <v>35</v>
      </c>
      <c r="B32" s="18">
        <v>92</v>
      </c>
      <c r="C32" s="19">
        <v>92.1</v>
      </c>
      <c r="D32" s="41">
        <v>47</v>
      </c>
      <c r="E32" s="18">
        <v>17</v>
      </c>
      <c r="F32" s="17" t="s">
        <v>36</v>
      </c>
      <c r="G32" s="18" t="s">
        <v>12</v>
      </c>
      <c r="H32" s="18" t="s">
        <v>14</v>
      </c>
      <c r="I32" s="18" t="s">
        <v>14</v>
      </c>
      <c r="J32" s="1" t="s">
        <v>144</v>
      </c>
      <c r="L32" s="58" t="s">
        <v>13</v>
      </c>
    </row>
    <row r="33" spans="1:12" ht="27" customHeight="1" x14ac:dyDescent="0.2">
      <c r="A33" s="18" t="s">
        <v>38</v>
      </c>
      <c r="B33" s="18">
        <v>83</v>
      </c>
      <c r="C33" s="19">
        <v>90.4</v>
      </c>
      <c r="D33" s="41">
        <v>70</v>
      </c>
      <c r="E33" s="18">
        <v>20</v>
      </c>
      <c r="F33" s="17" t="s">
        <v>36</v>
      </c>
      <c r="G33" s="18" t="s">
        <v>12</v>
      </c>
      <c r="H33" s="18" t="s">
        <v>14</v>
      </c>
      <c r="I33" s="18" t="s">
        <v>14</v>
      </c>
      <c r="J33" s="1" t="s">
        <v>144</v>
      </c>
      <c r="L33" s="58" t="s">
        <v>13</v>
      </c>
    </row>
    <row r="34" spans="1:12" ht="27" customHeight="1" x14ac:dyDescent="0.2">
      <c r="A34" s="18" t="s">
        <v>39</v>
      </c>
      <c r="B34" s="18">
        <v>72</v>
      </c>
      <c r="C34" s="19">
        <v>80.5</v>
      </c>
      <c r="D34" s="41">
        <v>68</v>
      </c>
      <c r="E34" s="18">
        <v>13</v>
      </c>
      <c r="F34" s="17" t="s">
        <v>36</v>
      </c>
      <c r="G34" s="18" t="s">
        <v>12</v>
      </c>
      <c r="H34" s="18" t="s">
        <v>17</v>
      </c>
      <c r="I34" s="18" t="s">
        <v>20</v>
      </c>
      <c r="L34" s="58" t="s">
        <v>137</v>
      </c>
    </row>
    <row r="35" spans="1:12" ht="27" customHeight="1" x14ac:dyDescent="0.2">
      <c r="A35" s="18" t="s">
        <v>40</v>
      </c>
      <c r="B35" s="18">
        <v>37</v>
      </c>
      <c r="C35" s="19">
        <v>34</v>
      </c>
      <c r="D35" s="41">
        <v>75</v>
      </c>
      <c r="E35" s="18">
        <v>16</v>
      </c>
      <c r="F35" s="17" t="s">
        <v>16</v>
      </c>
      <c r="G35" s="18" t="s">
        <v>12</v>
      </c>
      <c r="H35" s="18" t="s">
        <v>17</v>
      </c>
      <c r="I35" s="18" t="s">
        <v>20</v>
      </c>
      <c r="L35" s="58" t="s">
        <v>137</v>
      </c>
    </row>
    <row r="36" spans="1:12" ht="27" customHeight="1" x14ac:dyDescent="0.2">
      <c r="A36" s="18" t="s">
        <v>152</v>
      </c>
      <c r="B36" s="18">
        <v>89</v>
      </c>
      <c r="C36" s="19" t="s">
        <v>14</v>
      </c>
      <c r="D36" s="41">
        <v>59.9</v>
      </c>
      <c r="E36" s="18">
        <v>16</v>
      </c>
      <c r="F36" s="17" t="s">
        <v>14</v>
      </c>
      <c r="G36" s="18" t="s">
        <v>33</v>
      </c>
      <c r="H36" s="18" t="s">
        <v>17</v>
      </c>
      <c r="I36" s="18" t="s">
        <v>20</v>
      </c>
      <c r="L36" s="58" t="s">
        <v>137</v>
      </c>
    </row>
    <row r="37" spans="1:12" ht="27" customHeight="1" x14ac:dyDescent="0.2">
      <c r="A37" s="18" t="s">
        <v>41</v>
      </c>
      <c r="B37" s="18">
        <v>65</v>
      </c>
      <c r="C37" s="19">
        <v>61.2</v>
      </c>
      <c r="D37" s="41">
        <v>74.3</v>
      </c>
      <c r="E37" s="18">
        <v>12</v>
      </c>
      <c r="F37" s="17" t="s">
        <v>16</v>
      </c>
      <c r="G37" s="18" t="s">
        <v>12</v>
      </c>
      <c r="H37" s="18" t="s">
        <v>17</v>
      </c>
      <c r="I37" s="18" t="s">
        <v>20</v>
      </c>
      <c r="L37" s="58" t="s">
        <v>137</v>
      </c>
    </row>
    <row r="38" spans="1:12" ht="27" customHeight="1" x14ac:dyDescent="0.2">
      <c r="A38" s="18" t="s">
        <v>42</v>
      </c>
      <c r="B38" s="18">
        <v>61</v>
      </c>
      <c r="C38" s="19">
        <v>70</v>
      </c>
      <c r="D38" s="41">
        <v>67.8</v>
      </c>
      <c r="E38" s="18">
        <v>20</v>
      </c>
      <c r="F38" s="17" t="s">
        <v>36</v>
      </c>
      <c r="G38" s="18" t="s">
        <v>12</v>
      </c>
      <c r="H38" s="18" t="s">
        <v>17</v>
      </c>
      <c r="I38" s="18" t="s">
        <v>20</v>
      </c>
      <c r="L38" s="58" t="s">
        <v>137</v>
      </c>
    </row>
    <row r="39" spans="1:12" ht="27" customHeight="1" x14ac:dyDescent="0.2">
      <c r="A39" s="18" t="s">
        <v>43</v>
      </c>
      <c r="B39" s="18">
        <v>80</v>
      </c>
      <c r="C39" s="19">
        <v>68.2</v>
      </c>
      <c r="D39" s="41">
        <v>62.4</v>
      </c>
      <c r="E39" s="18">
        <v>12</v>
      </c>
      <c r="F39" s="17" t="s">
        <v>44</v>
      </c>
      <c r="G39" s="18" t="s">
        <v>12</v>
      </c>
      <c r="H39" s="18" t="s">
        <v>17</v>
      </c>
      <c r="I39" s="18" t="s">
        <v>20</v>
      </c>
      <c r="L39" s="58" t="s">
        <v>137</v>
      </c>
    </row>
    <row r="40" spans="1:12" ht="27" customHeight="1" x14ac:dyDescent="0.2">
      <c r="A40" s="18" t="s">
        <v>45</v>
      </c>
      <c r="B40" s="18">
        <v>94</v>
      </c>
      <c r="C40" s="19">
        <v>90.6</v>
      </c>
      <c r="D40" s="41">
        <v>58</v>
      </c>
      <c r="E40" s="18">
        <v>16</v>
      </c>
      <c r="F40" s="17" t="s">
        <v>36</v>
      </c>
      <c r="G40" s="18" t="s">
        <v>33</v>
      </c>
      <c r="H40" s="18" t="s">
        <v>17</v>
      </c>
      <c r="I40" s="18" t="s">
        <v>20</v>
      </c>
      <c r="L40" s="58" t="s">
        <v>137</v>
      </c>
    </row>
    <row r="41" spans="1:12" ht="27" customHeight="1" x14ac:dyDescent="0.2">
      <c r="A41" s="18" t="s">
        <v>48</v>
      </c>
      <c r="B41" s="18">
        <v>77</v>
      </c>
      <c r="C41" s="19">
        <v>67.5</v>
      </c>
      <c r="D41" s="41">
        <v>53</v>
      </c>
      <c r="E41" s="18">
        <v>23</v>
      </c>
      <c r="F41" s="17" t="s">
        <v>16</v>
      </c>
      <c r="G41" s="18" t="s">
        <v>33</v>
      </c>
      <c r="H41" s="18" t="s">
        <v>17</v>
      </c>
      <c r="I41" s="18" t="s">
        <v>49</v>
      </c>
      <c r="L41" s="58" t="s">
        <v>137</v>
      </c>
    </row>
    <row r="42" spans="1:12" ht="27" customHeight="1" x14ac:dyDescent="0.2">
      <c r="A42" s="18" t="s">
        <v>50</v>
      </c>
      <c r="B42" s="18">
        <v>82</v>
      </c>
      <c r="C42" s="19">
        <v>65.2</v>
      </c>
      <c r="D42" s="41">
        <v>62</v>
      </c>
      <c r="E42" s="18">
        <v>17</v>
      </c>
      <c r="F42" s="17" t="s">
        <v>16</v>
      </c>
      <c r="G42" s="18" t="s">
        <v>12</v>
      </c>
      <c r="H42" s="18" t="s">
        <v>17</v>
      </c>
      <c r="I42" s="18" t="s">
        <v>20</v>
      </c>
      <c r="L42" s="58" t="s">
        <v>137</v>
      </c>
    </row>
    <row r="43" spans="1:12" ht="27" customHeight="1" x14ac:dyDescent="0.2">
      <c r="A43" s="18" t="s">
        <v>51</v>
      </c>
      <c r="B43" s="18">
        <v>68</v>
      </c>
      <c r="C43" s="19">
        <v>46.2</v>
      </c>
      <c r="D43" s="41">
        <v>43.3</v>
      </c>
      <c r="E43" s="18">
        <v>12</v>
      </c>
      <c r="F43" s="17" t="s">
        <v>16</v>
      </c>
      <c r="G43" s="18" t="s">
        <v>12</v>
      </c>
      <c r="H43" s="18" t="s">
        <v>17</v>
      </c>
      <c r="I43" s="18" t="s">
        <v>20</v>
      </c>
      <c r="L43" s="58" t="s">
        <v>137</v>
      </c>
    </row>
    <row r="44" spans="1:12" ht="27" customHeight="1" x14ac:dyDescent="0.2">
      <c r="A44" s="18" t="s">
        <v>153</v>
      </c>
      <c r="B44" s="18">
        <v>71</v>
      </c>
      <c r="C44" s="19">
        <v>55.7</v>
      </c>
      <c r="D44" s="41">
        <v>72.7</v>
      </c>
      <c r="E44" s="18">
        <v>14</v>
      </c>
      <c r="F44" s="17" t="s">
        <v>16</v>
      </c>
      <c r="G44" s="18" t="s">
        <v>12</v>
      </c>
      <c r="H44" s="18" t="s">
        <v>17</v>
      </c>
      <c r="I44" s="18" t="s">
        <v>20</v>
      </c>
      <c r="L44" s="58" t="s">
        <v>13</v>
      </c>
    </row>
    <row r="45" spans="1:12" ht="27" customHeight="1" x14ac:dyDescent="0.2">
      <c r="A45" s="18" t="s">
        <v>154</v>
      </c>
      <c r="B45" s="18">
        <v>95</v>
      </c>
      <c r="C45" s="19">
        <v>51.5</v>
      </c>
      <c r="D45" s="41">
        <v>64.5</v>
      </c>
      <c r="E45" s="18" t="s">
        <v>14</v>
      </c>
      <c r="F45" s="17" t="s">
        <v>16</v>
      </c>
      <c r="G45" s="18" t="s">
        <v>12</v>
      </c>
      <c r="H45" s="18" t="s">
        <v>17</v>
      </c>
      <c r="I45" s="18" t="s">
        <v>20</v>
      </c>
      <c r="L45" s="58" t="s">
        <v>137</v>
      </c>
    </row>
    <row r="46" spans="1:12" ht="27" customHeight="1" x14ac:dyDescent="0.2">
      <c r="A46" s="18" t="s">
        <v>155</v>
      </c>
      <c r="B46" s="18">
        <v>78</v>
      </c>
      <c r="C46" s="19">
        <v>38.5</v>
      </c>
      <c r="D46" s="41">
        <v>69.099999999999994</v>
      </c>
      <c r="E46" s="18" t="s">
        <v>14</v>
      </c>
      <c r="F46" s="17" t="s">
        <v>23</v>
      </c>
      <c r="G46" s="18" t="s">
        <v>12</v>
      </c>
      <c r="H46" s="18" t="s">
        <v>17</v>
      </c>
      <c r="I46" s="18" t="s">
        <v>20</v>
      </c>
      <c r="L46" s="58" t="s">
        <v>13</v>
      </c>
    </row>
    <row r="47" spans="1:12" ht="27" customHeight="1" x14ac:dyDescent="0.2">
      <c r="A47" s="18" t="s">
        <v>52</v>
      </c>
      <c r="B47" s="18">
        <v>75</v>
      </c>
      <c r="C47" s="19">
        <v>53.6</v>
      </c>
      <c r="D47" s="41">
        <v>52</v>
      </c>
      <c r="E47" s="18">
        <v>19</v>
      </c>
      <c r="F47" s="19" t="s">
        <v>44</v>
      </c>
      <c r="G47" s="18" t="s">
        <v>33</v>
      </c>
      <c r="H47" s="18" t="s">
        <v>53</v>
      </c>
      <c r="I47" s="18" t="s">
        <v>14</v>
      </c>
      <c r="L47" s="58" t="s">
        <v>137</v>
      </c>
    </row>
    <row r="48" spans="1:12" ht="27" customHeight="1" x14ac:dyDescent="0.2">
      <c r="A48" s="20" t="s">
        <v>54</v>
      </c>
      <c r="B48" s="18">
        <v>92</v>
      </c>
      <c r="C48" s="19">
        <v>95.2</v>
      </c>
      <c r="D48" s="41">
        <v>76.2</v>
      </c>
      <c r="E48" s="18">
        <v>20</v>
      </c>
      <c r="F48" s="19" t="s">
        <v>98</v>
      </c>
      <c r="G48" s="18" t="s">
        <v>12</v>
      </c>
      <c r="H48" s="18" t="s">
        <v>53</v>
      </c>
      <c r="I48" s="18" t="s">
        <v>14</v>
      </c>
      <c r="J48" s="1" t="s">
        <v>144</v>
      </c>
      <c r="L48" s="58" t="s">
        <v>137</v>
      </c>
    </row>
    <row r="49" spans="1:12" ht="27" customHeight="1" x14ac:dyDescent="0.2">
      <c r="A49" s="20" t="s">
        <v>57</v>
      </c>
      <c r="B49" s="18">
        <v>51</v>
      </c>
      <c r="C49" s="19">
        <v>47.8</v>
      </c>
      <c r="D49" s="41">
        <v>74</v>
      </c>
      <c r="E49" s="18">
        <v>20</v>
      </c>
      <c r="F49" s="19" t="s">
        <v>44</v>
      </c>
      <c r="G49" s="18" t="s">
        <v>12</v>
      </c>
      <c r="H49" s="18" t="s">
        <v>53</v>
      </c>
      <c r="I49" s="18" t="s">
        <v>37</v>
      </c>
      <c r="L49" s="58" t="s">
        <v>137</v>
      </c>
    </row>
    <row r="50" spans="1:12" ht="27" customHeight="1" x14ac:dyDescent="0.2">
      <c r="A50" s="18" t="s">
        <v>58</v>
      </c>
      <c r="B50" s="18">
        <v>76</v>
      </c>
      <c r="C50" s="19">
        <v>52</v>
      </c>
      <c r="D50" s="41">
        <v>69.5</v>
      </c>
      <c r="E50" s="18">
        <v>13</v>
      </c>
      <c r="F50" s="19" t="s">
        <v>16</v>
      </c>
      <c r="G50" s="18" t="s">
        <v>12</v>
      </c>
      <c r="H50" s="18" t="s">
        <v>37</v>
      </c>
      <c r="I50" s="18" t="s">
        <v>14</v>
      </c>
      <c r="L50" s="58" t="s">
        <v>13</v>
      </c>
    </row>
    <row r="51" spans="1:12" ht="27" customHeight="1" x14ac:dyDescent="0.2">
      <c r="A51" s="18" t="s">
        <v>59</v>
      </c>
      <c r="B51" s="18">
        <v>89</v>
      </c>
      <c r="C51" s="19">
        <v>72</v>
      </c>
      <c r="D51" s="41">
        <v>57</v>
      </c>
      <c r="E51" s="18">
        <v>16</v>
      </c>
      <c r="F51" s="19" t="s">
        <v>60</v>
      </c>
      <c r="G51" s="18" t="s">
        <v>33</v>
      </c>
      <c r="H51" s="18" t="s">
        <v>37</v>
      </c>
      <c r="I51" s="18" t="s">
        <v>37</v>
      </c>
      <c r="L51" s="58" t="s">
        <v>137</v>
      </c>
    </row>
    <row r="52" spans="1:12" ht="27" customHeight="1" x14ac:dyDescent="0.2">
      <c r="A52" s="18" t="s">
        <v>61</v>
      </c>
      <c r="B52" s="18">
        <v>72</v>
      </c>
      <c r="C52" s="19">
        <v>84</v>
      </c>
      <c r="D52" s="41">
        <v>71.2</v>
      </c>
      <c r="E52" s="18">
        <v>20</v>
      </c>
      <c r="F52" s="19" t="s">
        <v>36</v>
      </c>
      <c r="G52" s="18" t="s">
        <v>12</v>
      </c>
      <c r="H52" s="18" t="s">
        <v>53</v>
      </c>
      <c r="I52" s="18" t="s">
        <v>20</v>
      </c>
      <c r="L52" s="58" t="s">
        <v>137</v>
      </c>
    </row>
    <row r="53" spans="1:12" ht="27" customHeight="1" x14ac:dyDescent="0.2">
      <c r="A53" s="18" t="s">
        <v>63</v>
      </c>
      <c r="B53" s="18">
        <v>52</v>
      </c>
      <c r="C53" s="19">
        <v>60.7</v>
      </c>
      <c r="D53" s="41">
        <v>75.599999999999994</v>
      </c>
      <c r="E53" s="18">
        <v>14</v>
      </c>
      <c r="F53" s="19" t="s">
        <v>44</v>
      </c>
      <c r="G53" s="18" t="s">
        <v>33</v>
      </c>
      <c r="H53" s="18" t="s">
        <v>17</v>
      </c>
      <c r="I53" s="18" t="s">
        <v>20</v>
      </c>
      <c r="L53" s="58" t="s">
        <v>137</v>
      </c>
    </row>
    <row r="54" spans="1:12" ht="27" customHeight="1" x14ac:dyDescent="0.2">
      <c r="A54" s="18" t="s">
        <v>66</v>
      </c>
      <c r="B54" s="18">
        <v>61</v>
      </c>
      <c r="C54" s="19">
        <v>47.2</v>
      </c>
      <c r="D54" s="41">
        <v>74.5</v>
      </c>
      <c r="E54" s="18">
        <v>12</v>
      </c>
      <c r="F54" s="19" t="s">
        <v>16</v>
      </c>
      <c r="G54" s="18" t="s">
        <v>33</v>
      </c>
      <c r="H54" s="18" t="s">
        <v>17</v>
      </c>
      <c r="I54" s="18" t="s">
        <v>20</v>
      </c>
      <c r="L54" s="58" t="s">
        <v>137</v>
      </c>
    </row>
    <row r="55" spans="1:12" ht="27" customHeight="1" x14ac:dyDescent="0.2">
      <c r="A55" s="18" t="s">
        <v>68</v>
      </c>
      <c r="B55" s="18">
        <v>48</v>
      </c>
      <c r="C55" s="19">
        <v>50</v>
      </c>
      <c r="D55" s="41">
        <v>65.3</v>
      </c>
      <c r="E55" s="18">
        <v>12</v>
      </c>
      <c r="F55" s="19" t="s">
        <v>16</v>
      </c>
      <c r="G55" s="18" t="s">
        <v>12</v>
      </c>
      <c r="H55" s="18" t="s">
        <v>17</v>
      </c>
      <c r="I55" s="18" t="s">
        <v>20</v>
      </c>
      <c r="L55" s="58" t="s">
        <v>137</v>
      </c>
    </row>
    <row r="56" spans="1:12" ht="27" customHeight="1" x14ac:dyDescent="0.2">
      <c r="A56" s="18" t="s">
        <v>69</v>
      </c>
      <c r="B56" s="18">
        <v>87</v>
      </c>
      <c r="C56" s="19">
        <v>82.1</v>
      </c>
      <c r="D56" s="41">
        <v>30.8</v>
      </c>
      <c r="E56" s="18">
        <v>16</v>
      </c>
      <c r="F56" s="19" t="s">
        <v>44</v>
      </c>
      <c r="G56" s="18" t="s">
        <v>33</v>
      </c>
      <c r="H56" s="18" t="s">
        <v>53</v>
      </c>
      <c r="I56" s="18" t="s">
        <v>20</v>
      </c>
      <c r="L56" s="58" t="s">
        <v>137</v>
      </c>
    </row>
    <row r="57" spans="1:12" ht="27" customHeight="1" x14ac:dyDescent="0.2">
      <c r="A57" s="18" t="s">
        <v>70</v>
      </c>
      <c r="B57" s="18">
        <v>68</v>
      </c>
      <c r="C57" s="19">
        <v>88.8</v>
      </c>
      <c r="D57" s="41">
        <v>62</v>
      </c>
      <c r="E57" s="18">
        <v>12</v>
      </c>
      <c r="F57" s="19" t="s">
        <v>36</v>
      </c>
      <c r="G57" s="18" t="s">
        <v>12</v>
      </c>
      <c r="H57" s="18" t="s">
        <v>17</v>
      </c>
      <c r="I57" s="18" t="s">
        <v>20</v>
      </c>
      <c r="L57" s="58" t="s">
        <v>137</v>
      </c>
    </row>
    <row r="58" spans="1:12" ht="27" customHeight="1" x14ac:dyDescent="0.2">
      <c r="A58" s="18" t="s">
        <v>72</v>
      </c>
      <c r="B58" s="18">
        <v>91</v>
      </c>
      <c r="C58" s="19">
        <v>90.8</v>
      </c>
      <c r="D58" s="41">
        <v>52.3</v>
      </c>
      <c r="E58" s="18">
        <v>14</v>
      </c>
      <c r="F58" s="19" t="s">
        <v>36</v>
      </c>
      <c r="G58" s="18" t="s">
        <v>12</v>
      </c>
      <c r="H58" s="18" t="s">
        <v>17</v>
      </c>
      <c r="I58" s="18" t="s">
        <v>20</v>
      </c>
      <c r="L58" s="58" t="s">
        <v>137</v>
      </c>
    </row>
    <row r="59" spans="1:12" ht="27" customHeight="1" x14ac:dyDescent="0.2">
      <c r="A59" s="18" t="s">
        <v>73</v>
      </c>
      <c r="B59" s="18">
        <v>64</v>
      </c>
      <c r="C59" s="19">
        <v>54.7</v>
      </c>
      <c r="D59" s="41">
        <v>37.6</v>
      </c>
      <c r="E59" s="18">
        <v>16</v>
      </c>
      <c r="F59" s="19" t="s">
        <v>16</v>
      </c>
      <c r="G59" s="18" t="s">
        <v>12</v>
      </c>
      <c r="H59" s="18" t="s">
        <v>17</v>
      </c>
      <c r="I59" s="18" t="s">
        <v>20</v>
      </c>
      <c r="L59" s="58" t="s">
        <v>137</v>
      </c>
    </row>
    <row r="60" spans="1:12" ht="27" customHeight="1" x14ac:dyDescent="0.2">
      <c r="A60" s="18" t="s">
        <v>75</v>
      </c>
      <c r="B60" s="18">
        <v>86</v>
      </c>
      <c r="C60" s="19">
        <v>78.7</v>
      </c>
      <c r="D60" s="41">
        <v>53.3</v>
      </c>
      <c r="E60" s="18">
        <v>14</v>
      </c>
      <c r="F60" s="19" t="s">
        <v>36</v>
      </c>
      <c r="G60" s="18" t="s">
        <v>12</v>
      </c>
      <c r="H60" s="18" t="s">
        <v>17</v>
      </c>
      <c r="I60" s="18" t="s">
        <v>20</v>
      </c>
      <c r="L60" s="58" t="s">
        <v>137</v>
      </c>
    </row>
    <row r="61" spans="1:12" ht="27" customHeight="1" x14ac:dyDescent="0.2">
      <c r="A61" s="18" t="s">
        <v>77</v>
      </c>
      <c r="B61" s="18">
        <v>27</v>
      </c>
      <c r="C61" s="19">
        <v>53</v>
      </c>
      <c r="D61" s="41">
        <v>66.2</v>
      </c>
      <c r="E61" s="18">
        <v>16</v>
      </c>
      <c r="F61" s="19" t="s">
        <v>11</v>
      </c>
      <c r="G61" s="18" t="s">
        <v>12</v>
      </c>
      <c r="H61" s="18" t="s">
        <v>53</v>
      </c>
      <c r="I61" s="18" t="s">
        <v>20</v>
      </c>
      <c r="L61" s="58" t="s">
        <v>137</v>
      </c>
    </row>
    <row r="62" spans="1:12" ht="27" customHeight="1" x14ac:dyDescent="0.2">
      <c r="A62" s="18" t="s">
        <v>81</v>
      </c>
      <c r="B62" s="18">
        <v>88</v>
      </c>
      <c r="C62" s="19">
        <v>72.8</v>
      </c>
      <c r="D62" s="41">
        <v>30.7</v>
      </c>
      <c r="E62" s="18">
        <v>14</v>
      </c>
      <c r="F62" s="19" t="s">
        <v>16</v>
      </c>
      <c r="G62" s="18" t="s">
        <v>33</v>
      </c>
      <c r="H62" s="18" t="s">
        <v>17</v>
      </c>
      <c r="I62" s="18" t="s">
        <v>20</v>
      </c>
      <c r="L62" s="58" t="s">
        <v>137</v>
      </c>
    </row>
    <row r="63" spans="1:12" ht="27" customHeight="1" x14ac:dyDescent="0.2">
      <c r="A63" s="18" t="s">
        <v>83</v>
      </c>
      <c r="B63" s="18">
        <v>89</v>
      </c>
      <c r="C63" s="19">
        <v>91.9</v>
      </c>
      <c r="D63" s="41">
        <v>49</v>
      </c>
      <c r="E63" s="18">
        <v>12</v>
      </c>
      <c r="F63" s="19" t="s">
        <v>36</v>
      </c>
      <c r="G63" s="18" t="s">
        <v>33</v>
      </c>
      <c r="H63" s="18" t="s">
        <v>17</v>
      </c>
      <c r="I63" s="18" t="s">
        <v>20</v>
      </c>
      <c r="L63" s="58" t="s">
        <v>137</v>
      </c>
    </row>
    <row r="64" spans="1:12" ht="27" customHeight="1" x14ac:dyDescent="0.2">
      <c r="A64" s="18" t="s">
        <v>86</v>
      </c>
      <c r="B64" s="18">
        <v>92</v>
      </c>
      <c r="C64" s="19">
        <v>71.8</v>
      </c>
      <c r="D64" s="41">
        <v>40.5</v>
      </c>
      <c r="E64" s="18">
        <v>17</v>
      </c>
      <c r="F64" s="19" t="s">
        <v>11</v>
      </c>
      <c r="G64" s="18" t="s">
        <v>33</v>
      </c>
      <c r="H64" s="18" t="s">
        <v>17</v>
      </c>
      <c r="I64" s="18" t="s">
        <v>20</v>
      </c>
      <c r="L64" s="58" t="s">
        <v>137</v>
      </c>
    </row>
    <row r="65" spans="1:17" ht="27" customHeight="1" x14ac:dyDescent="0.2">
      <c r="A65" s="18" t="s">
        <v>90</v>
      </c>
      <c r="B65" s="18">
        <v>91</v>
      </c>
      <c r="C65" s="19">
        <v>72.2</v>
      </c>
      <c r="D65" s="41">
        <v>53.8</v>
      </c>
      <c r="E65" s="18">
        <v>14</v>
      </c>
      <c r="F65" s="19" t="s">
        <v>16</v>
      </c>
      <c r="G65" s="18" t="s">
        <v>12</v>
      </c>
      <c r="H65" s="18" t="s">
        <v>17</v>
      </c>
      <c r="I65" s="18" t="s">
        <v>20</v>
      </c>
      <c r="L65" s="58" t="s">
        <v>137</v>
      </c>
    </row>
    <row r="66" spans="1:17" ht="27" customHeight="1" x14ac:dyDescent="0.2">
      <c r="A66" s="18" t="s">
        <v>93</v>
      </c>
      <c r="B66" s="18">
        <v>73</v>
      </c>
      <c r="C66" s="19">
        <v>53.4</v>
      </c>
      <c r="D66" s="41">
        <v>46.8</v>
      </c>
      <c r="E66" s="18">
        <v>12</v>
      </c>
      <c r="F66" s="19" t="s">
        <v>16</v>
      </c>
      <c r="G66" s="18" t="s">
        <v>33</v>
      </c>
      <c r="H66" s="18" t="s">
        <v>17</v>
      </c>
      <c r="I66" s="18" t="s">
        <v>14</v>
      </c>
      <c r="L66" s="58" t="s">
        <v>137</v>
      </c>
    </row>
    <row r="67" spans="1:17" ht="27" customHeight="1" x14ac:dyDescent="0.2">
      <c r="A67" s="18" t="s">
        <v>96</v>
      </c>
      <c r="B67" s="18">
        <v>94</v>
      </c>
      <c r="C67" s="19">
        <v>95.1</v>
      </c>
      <c r="D67" s="41">
        <v>63</v>
      </c>
      <c r="E67" s="18">
        <v>16</v>
      </c>
      <c r="F67" s="19" t="s">
        <v>98</v>
      </c>
      <c r="G67" s="18" t="s">
        <v>12</v>
      </c>
      <c r="H67" s="18" t="s">
        <v>53</v>
      </c>
      <c r="I67" s="18" t="s">
        <v>20</v>
      </c>
      <c r="K67" s="21"/>
      <c r="L67" s="58" t="s">
        <v>137</v>
      </c>
      <c r="M67" s="21"/>
      <c r="N67" s="21"/>
      <c r="O67" s="21"/>
      <c r="P67" s="21"/>
      <c r="Q67" s="21"/>
    </row>
    <row r="68" spans="1:17" ht="27" customHeight="1" x14ac:dyDescent="0.2">
      <c r="A68" s="18" t="s">
        <v>100</v>
      </c>
      <c r="B68" s="18">
        <v>99</v>
      </c>
      <c r="C68" s="19">
        <v>98.9</v>
      </c>
      <c r="D68" s="41">
        <v>47.6</v>
      </c>
      <c r="E68" s="18">
        <v>20</v>
      </c>
      <c r="F68" s="19" t="s">
        <v>98</v>
      </c>
      <c r="G68" s="18" t="s">
        <v>33</v>
      </c>
      <c r="H68" s="18" t="s">
        <v>17</v>
      </c>
      <c r="I68" s="18" t="s">
        <v>20</v>
      </c>
      <c r="K68" s="21"/>
      <c r="L68" s="58" t="s">
        <v>137</v>
      </c>
      <c r="M68" s="21"/>
      <c r="N68" s="21"/>
      <c r="O68" s="21"/>
      <c r="P68" s="21"/>
      <c r="Q68" s="21"/>
    </row>
    <row r="69" spans="1:17" ht="27" customHeight="1" x14ac:dyDescent="0.2">
      <c r="A69" s="18" t="s">
        <v>101</v>
      </c>
      <c r="B69" s="18">
        <v>88</v>
      </c>
      <c r="C69" s="19">
        <v>87.4</v>
      </c>
      <c r="D69" s="41">
        <v>50.6</v>
      </c>
      <c r="E69" s="18">
        <v>16</v>
      </c>
      <c r="F69" s="19" t="s">
        <v>36</v>
      </c>
      <c r="G69" s="18" t="s">
        <v>12</v>
      </c>
      <c r="H69" s="18" t="s">
        <v>53</v>
      </c>
      <c r="I69" s="18" t="s">
        <v>20</v>
      </c>
      <c r="L69" s="58" t="s">
        <v>137</v>
      </c>
    </row>
    <row r="70" spans="1:17" ht="27" customHeight="1" x14ac:dyDescent="0.2">
      <c r="A70" s="18" t="s">
        <v>102</v>
      </c>
      <c r="B70" s="18">
        <v>92</v>
      </c>
      <c r="C70" s="19">
        <v>88.4</v>
      </c>
      <c r="D70" s="41">
        <v>55.2</v>
      </c>
      <c r="E70" s="18">
        <v>16</v>
      </c>
      <c r="F70" s="19" t="s">
        <v>44</v>
      </c>
      <c r="G70" s="18" t="s">
        <v>33</v>
      </c>
      <c r="H70" s="18" t="s">
        <v>53</v>
      </c>
      <c r="I70" s="18" t="s">
        <v>20</v>
      </c>
      <c r="L70" s="58" t="s">
        <v>137</v>
      </c>
    </row>
    <row r="71" spans="1:17" ht="27" customHeight="1" x14ac:dyDescent="0.2">
      <c r="A71" s="18" t="s">
        <v>104</v>
      </c>
      <c r="B71" s="18">
        <v>78</v>
      </c>
      <c r="C71" s="19">
        <v>85.6</v>
      </c>
      <c r="D71" s="41">
        <v>60.25</v>
      </c>
      <c r="E71" s="18">
        <v>12</v>
      </c>
      <c r="F71" s="19" t="s">
        <v>36</v>
      </c>
      <c r="G71" s="18" t="s">
        <v>33</v>
      </c>
      <c r="H71" s="18" t="s">
        <v>53</v>
      </c>
      <c r="I71" s="18" t="s">
        <v>20</v>
      </c>
      <c r="L71" s="58" t="s">
        <v>137</v>
      </c>
    </row>
    <row r="72" spans="1:17" ht="27" customHeight="1" x14ac:dyDescent="0.2">
      <c r="A72" s="18" t="s">
        <v>106</v>
      </c>
      <c r="B72" s="18">
        <v>89</v>
      </c>
      <c r="C72" s="19">
        <v>69.400000000000006</v>
      </c>
      <c r="D72" s="41">
        <v>52.7</v>
      </c>
      <c r="E72" s="18">
        <v>14</v>
      </c>
      <c r="F72" s="19" t="s">
        <v>16</v>
      </c>
      <c r="G72" s="18" t="s">
        <v>33</v>
      </c>
      <c r="H72" s="18" t="s">
        <v>53</v>
      </c>
      <c r="I72" s="18" t="s">
        <v>20</v>
      </c>
      <c r="L72" s="58" t="s">
        <v>137</v>
      </c>
    </row>
    <row r="73" spans="1:17" ht="27" customHeight="1" x14ac:dyDescent="0.2">
      <c r="A73" s="18" t="s">
        <v>108</v>
      </c>
      <c r="B73" s="18">
        <v>20</v>
      </c>
      <c r="C73" s="19" t="s">
        <v>14</v>
      </c>
      <c r="D73" s="41">
        <v>64</v>
      </c>
      <c r="E73" s="18">
        <v>16</v>
      </c>
      <c r="F73" s="19" t="s">
        <v>23</v>
      </c>
      <c r="G73" s="18" t="s">
        <v>12</v>
      </c>
      <c r="H73" s="18" t="s">
        <v>17</v>
      </c>
      <c r="I73" s="18" t="s">
        <v>20</v>
      </c>
      <c r="L73" s="58" t="s">
        <v>13</v>
      </c>
    </row>
    <row r="74" spans="1:17" ht="27" customHeight="1" x14ac:dyDescent="0.2">
      <c r="A74" s="18" t="s">
        <v>111</v>
      </c>
      <c r="B74" s="18">
        <v>87</v>
      </c>
      <c r="C74" s="19">
        <v>93.4</v>
      </c>
      <c r="D74" s="41">
        <v>54.6</v>
      </c>
      <c r="E74" s="18">
        <v>18</v>
      </c>
      <c r="F74" s="19" t="s">
        <v>36</v>
      </c>
      <c r="G74" s="18" t="s">
        <v>33</v>
      </c>
      <c r="H74" s="18" t="s">
        <v>17</v>
      </c>
      <c r="I74" s="18" t="s">
        <v>20</v>
      </c>
      <c r="L74" s="58" t="s">
        <v>137</v>
      </c>
    </row>
    <row r="75" spans="1:17" ht="27" customHeight="1" x14ac:dyDescent="0.2">
      <c r="A75" s="18" t="s">
        <v>113</v>
      </c>
      <c r="B75" s="18">
        <v>79</v>
      </c>
      <c r="C75" s="19">
        <v>78.8</v>
      </c>
      <c r="D75" s="41" t="s">
        <v>14</v>
      </c>
      <c r="E75" s="18">
        <v>12</v>
      </c>
      <c r="F75" s="19" t="s">
        <v>44</v>
      </c>
      <c r="G75" s="18" t="s">
        <v>33</v>
      </c>
      <c r="H75" s="18" t="s">
        <v>17</v>
      </c>
      <c r="I75" s="18" t="s">
        <v>20</v>
      </c>
      <c r="L75" s="58" t="s">
        <v>137</v>
      </c>
    </row>
    <row r="76" spans="1:17" ht="27" customHeight="1" x14ac:dyDescent="0.2">
      <c r="A76" s="18" t="s">
        <v>115</v>
      </c>
      <c r="B76" s="18">
        <v>82</v>
      </c>
      <c r="C76" s="19">
        <v>68.900000000000006</v>
      </c>
      <c r="D76" s="41">
        <v>64.099999999999994</v>
      </c>
      <c r="E76" s="18">
        <v>16</v>
      </c>
      <c r="F76" s="19" t="s">
        <v>44</v>
      </c>
      <c r="G76" s="18" t="s">
        <v>12</v>
      </c>
      <c r="H76" s="18" t="s">
        <v>17</v>
      </c>
      <c r="I76" s="18" t="s">
        <v>20</v>
      </c>
      <c r="L76" s="58" t="s">
        <v>137</v>
      </c>
    </row>
    <row r="77" spans="1:17" ht="27" customHeight="1" x14ac:dyDescent="0.2">
      <c r="A77" s="18" t="s">
        <v>117</v>
      </c>
      <c r="B77" s="18">
        <v>50</v>
      </c>
      <c r="C77" s="19">
        <v>84.5</v>
      </c>
      <c r="D77" s="41">
        <v>79.2</v>
      </c>
      <c r="E77" s="18" t="s">
        <v>14</v>
      </c>
      <c r="F77" s="19" t="s">
        <v>36</v>
      </c>
      <c r="G77" s="18" t="s">
        <v>12</v>
      </c>
      <c r="H77" s="18" t="s">
        <v>53</v>
      </c>
      <c r="I77" s="18" t="s">
        <v>14</v>
      </c>
      <c r="L77" s="58" t="s">
        <v>137</v>
      </c>
    </row>
    <row r="78" spans="1:17" ht="27" customHeight="1" x14ac:dyDescent="0.2">
      <c r="A78" s="18" t="s">
        <v>120</v>
      </c>
      <c r="B78" s="18">
        <v>77</v>
      </c>
      <c r="C78" s="19">
        <v>76.599999999999994</v>
      </c>
      <c r="D78" s="41">
        <v>66.5</v>
      </c>
      <c r="E78" s="18">
        <v>16</v>
      </c>
      <c r="F78" s="19" t="s">
        <v>36</v>
      </c>
      <c r="G78" s="18" t="s">
        <v>12</v>
      </c>
      <c r="H78" s="18" t="s">
        <v>17</v>
      </c>
      <c r="I78" s="18" t="s">
        <v>20</v>
      </c>
      <c r="L78" s="58" t="s">
        <v>137</v>
      </c>
    </row>
    <row r="79" spans="1:17" ht="27" customHeight="1" x14ac:dyDescent="0.2">
      <c r="A79" s="18" t="s">
        <v>122</v>
      </c>
      <c r="B79" s="18">
        <v>86</v>
      </c>
      <c r="C79" s="19">
        <v>95</v>
      </c>
      <c r="D79" s="41">
        <v>57.3</v>
      </c>
      <c r="E79" s="18">
        <v>16</v>
      </c>
      <c r="F79" s="19" t="s">
        <v>98</v>
      </c>
      <c r="G79" s="18" t="s">
        <v>33</v>
      </c>
      <c r="H79" s="18" t="s">
        <v>53</v>
      </c>
      <c r="I79" s="18" t="s">
        <v>20</v>
      </c>
      <c r="L79" s="58" t="s">
        <v>137</v>
      </c>
    </row>
    <row r="80" spans="1:17" ht="27" customHeight="1" x14ac:dyDescent="0.2">
      <c r="A80" s="18" t="s">
        <v>124</v>
      </c>
      <c r="B80" s="18">
        <v>85</v>
      </c>
      <c r="C80" s="19">
        <v>74.7</v>
      </c>
      <c r="D80" s="41">
        <v>68</v>
      </c>
      <c r="E80" s="18" t="s">
        <v>14</v>
      </c>
      <c r="F80" s="19" t="s">
        <v>36</v>
      </c>
      <c r="G80" s="18" t="s">
        <v>12</v>
      </c>
      <c r="H80" s="18" t="s">
        <v>53</v>
      </c>
      <c r="I80" s="18" t="s">
        <v>20</v>
      </c>
      <c r="L80" s="58" t="s">
        <v>137</v>
      </c>
    </row>
    <row r="81" spans="1:12" ht="27" customHeight="1" x14ac:dyDescent="0.2">
      <c r="A81" s="18" t="s">
        <v>126</v>
      </c>
      <c r="B81" s="18">
        <v>98</v>
      </c>
      <c r="C81" s="19">
        <v>81.400000000000006</v>
      </c>
      <c r="D81" s="41">
        <v>48</v>
      </c>
      <c r="E81" s="18">
        <v>16</v>
      </c>
      <c r="F81" s="19" t="s">
        <v>36</v>
      </c>
      <c r="G81" s="18" t="s">
        <v>33</v>
      </c>
      <c r="H81" s="18" t="s">
        <v>17</v>
      </c>
      <c r="I81" s="18" t="s">
        <v>20</v>
      </c>
      <c r="J81" s="1" t="s">
        <v>144</v>
      </c>
      <c r="L81" s="58" t="s">
        <v>13</v>
      </c>
    </row>
    <row r="82" spans="1:12" ht="27" customHeight="1" x14ac:dyDescent="0.2">
      <c r="A82" s="18" t="s">
        <v>128</v>
      </c>
      <c r="B82" s="18">
        <v>72</v>
      </c>
      <c r="C82" s="19">
        <v>86.4</v>
      </c>
      <c r="D82" s="41" t="s">
        <v>14</v>
      </c>
      <c r="E82" s="18">
        <v>16</v>
      </c>
      <c r="F82" s="19" t="s">
        <v>36</v>
      </c>
      <c r="G82" s="18" t="s">
        <v>33</v>
      </c>
      <c r="H82" s="18" t="s">
        <v>53</v>
      </c>
      <c r="I82" s="18" t="s">
        <v>130</v>
      </c>
      <c r="L82" s="58" t="s">
        <v>13</v>
      </c>
    </row>
    <row r="83" spans="1:12" ht="27" customHeight="1" x14ac:dyDescent="0.2">
      <c r="A83" s="18" t="s">
        <v>131</v>
      </c>
      <c r="B83" s="18">
        <v>60</v>
      </c>
      <c r="C83" s="19">
        <v>29.2</v>
      </c>
      <c r="D83" s="41">
        <v>51.2</v>
      </c>
      <c r="E83" s="18">
        <v>14</v>
      </c>
      <c r="F83" s="19" t="s">
        <v>16</v>
      </c>
      <c r="G83" s="18" t="s">
        <v>33</v>
      </c>
      <c r="H83" s="18" t="s">
        <v>53</v>
      </c>
      <c r="I83" s="18" t="s">
        <v>20</v>
      </c>
      <c r="J83" s="1" t="s">
        <v>144</v>
      </c>
      <c r="L83" s="58" t="s">
        <v>137</v>
      </c>
    </row>
    <row r="84" spans="1:12" ht="27" customHeight="1" x14ac:dyDescent="0.2">
      <c r="A84" s="18" t="s">
        <v>136</v>
      </c>
      <c r="B84" s="18">
        <v>29</v>
      </c>
      <c r="C84" s="19">
        <v>22.1</v>
      </c>
      <c r="D84" s="41">
        <v>80.3</v>
      </c>
      <c r="E84" s="18">
        <v>12</v>
      </c>
      <c r="F84" s="19" t="s">
        <v>16</v>
      </c>
      <c r="G84" s="18" t="s">
        <v>12</v>
      </c>
      <c r="H84" s="18" t="s">
        <v>137</v>
      </c>
      <c r="I84" s="18" t="s">
        <v>20</v>
      </c>
      <c r="J84" s="1" t="s">
        <v>144</v>
      </c>
      <c r="L84" s="58" t="s">
        <v>137</v>
      </c>
    </row>
    <row r="85" spans="1:12" ht="27" customHeight="1" x14ac:dyDescent="0.2">
      <c r="A85" s="18" t="s">
        <v>138</v>
      </c>
      <c r="B85" s="18">
        <v>75</v>
      </c>
      <c r="C85" s="19">
        <v>66.400000000000006</v>
      </c>
      <c r="D85" s="41">
        <v>69.7</v>
      </c>
      <c r="E85" s="18">
        <v>16</v>
      </c>
      <c r="F85" s="19" t="s">
        <v>16</v>
      </c>
      <c r="G85" s="18" t="s">
        <v>12</v>
      </c>
      <c r="H85" s="18" t="s">
        <v>137</v>
      </c>
      <c r="I85" s="18" t="s">
        <v>20</v>
      </c>
      <c r="J85" s="1" t="s">
        <v>144</v>
      </c>
      <c r="L85" s="58" t="s">
        <v>137</v>
      </c>
    </row>
    <row r="86" spans="1:12" ht="27" customHeight="1" x14ac:dyDescent="0.2">
      <c r="A86" s="22"/>
      <c r="B86" s="22"/>
      <c r="C86" s="23"/>
      <c r="D86" s="42"/>
      <c r="E86" s="18"/>
      <c r="F86" s="24"/>
      <c r="G86" s="18"/>
      <c r="H86" s="18"/>
      <c r="I86" s="18"/>
    </row>
    <row r="87" spans="1:12" ht="27" customHeight="1" x14ac:dyDescent="0.2">
      <c r="B87" s="22"/>
      <c r="C87" s="23"/>
      <c r="D87" s="42"/>
      <c r="E87" s="18"/>
      <c r="F87" s="24"/>
      <c r="G87" s="18"/>
      <c r="H87" s="18"/>
      <c r="I87" s="18"/>
    </row>
    <row r="88" spans="1:12" ht="27" customHeight="1" x14ac:dyDescent="0.2">
      <c r="B88" s="22"/>
      <c r="C88" s="23"/>
      <c r="D88" s="42"/>
      <c r="E88" s="18"/>
      <c r="F88" s="24"/>
      <c r="G88" s="18"/>
      <c r="H88" s="18"/>
      <c r="I88" s="18"/>
    </row>
    <row r="89" spans="1:12" ht="27" customHeight="1" x14ac:dyDescent="0.2">
      <c r="B89" s="22"/>
      <c r="C89" s="23"/>
      <c r="D89" s="42"/>
      <c r="E89" s="18"/>
      <c r="F89" s="24"/>
      <c r="G89" s="18"/>
      <c r="H89" s="18"/>
      <c r="I89" s="18"/>
    </row>
    <row r="90" spans="1:12" ht="27" customHeight="1" x14ac:dyDescent="0.2">
      <c r="A90" s="18"/>
      <c r="B90" s="18"/>
      <c r="C90" s="19"/>
      <c r="D90" s="41"/>
      <c r="E90" s="18"/>
      <c r="F90" s="24"/>
      <c r="G90" s="18"/>
      <c r="H90" s="18"/>
      <c r="I90" s="18"/>
    </row>
    <row r="91" spans="1:12" ht="15.75" customHeight="1" x14ac:dyDescent="0.2"/>
    <row r="92" spans="1:12" ht="15.75" customHeight="1" x14ac:dyDescent="0.2"/>
    <row r="93" spans="1:12" ht="15.75" customHeight="1" x14ac:dyDescent="0.2"/>
    <row r="94" spans="1:12" ht="15.75" customHeight="1" x14ac:dyDescent="0.2"/>
    <row r="95" spans="1:12" ht="15.75" customHeight="1" x14ac:dyDescent="0.2"/>
    <row r="96" spans="1:12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3:I3"/>
  </mergeCells>
  <dataValidations count="1">
    <dataValidation type="list" allowBlank="1" showInputMessage="1" showErrorMessage="1" sqref="L2:L1048576" xr:uid="{00000000-0002-0000-0100-000000000000}">
      <formula1>"Y,N"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workbookViewId="0">
      <selection activeCell="A38" sqref="A38:XFD38"/>
    </sheetView>
  </sheetViews>
  <sheetFormatPr baseColWidth="10" defaultRowHeight="18" x14ac:dyDescent="0.2"/>
  <cols>
    <col min="1" max="1" width="15.1640625" style="2" bestFit="1" customWidth="1"/>
    <col min="2" max="2" width="19.6640625" style="2" customWidth="1"/>
    <col min="3" max="3" width="14" style="2" customWidth="1"/>
    <col min="4" max="4" width="15.5" style="2" customWidth="1"/>
    <col min="5" max="5" width="16.83203125" style="2" customWidth="1"/>
    <col min="6" max="6" width="12.5" style="2" bestFit="1" customWidth="1"/>
    <col min="7" max="7" width="16.6640625" style="2" customWidth="1"/>
    <col min="8" max="8" width="24" style="2" customWidth="1"/>
    <col min="9" max="16384" width="10.83203125" style="4"/>
  </cols>
  <sheetData>
    <row r="1" spans="1:9" ht="34" x14ac:dyDescent="0.2">
      <c r="A1" s="10" t="s">
        <v>140</v>
      </c>
      <c r="B1" s="10" t="s">
        <v>3</v>
      </c>
      <c r="C1" s="10" t="s">
        <v>0</v>
      </c>
      <c r="D1" s="10" t="s">
        <v>141</v>
      </c>
      <c r="E1" s="10" t="s">
        <v>1</v>
      </c>
      <c r="F1" s="11" t="s">
        <v>2</v>
      </c>
      <c r="G1" s="11" t="s">
        <v>46</v>
      </c>
      <c r="H1" s="11" t="s">
        <v>142</v>
      </c>
      <c r="I1" s="11" t="s">
        <v>143</v>
      </c>
    </row>
    <row r="2" spans="1:9" x14ac:dyDescent="0.2">
      <c r="A2" s="10"/>
      <c r="B2" s="10"/>
      <c r="C2" s="10"/>
      <c r="D2" s="10"/>
      <c r="E2" s="10"/>
      <c r="F2" s="11"/>
      <c r="G2" s="11"/>
      <c r="H2" s="11"/>
      <c r="I2" s="11"/>
    </row>
    <row r="3" spans="1:9" s="9" customFormat="1" ht="17" x14ac:dyDescent="0.2">
      <c r="A3" s="3" t="s">
        <v>47</v>
      </c>
      <c r="B3" s="3">
        <v>98</v>
      </c>
      <c r="C3" s="3">
        <v>18</v>
      </c>
      <c r="D3" s="3">
        <v>13</v>
      </c>
      <c r="E3" s="3" t="s">
        <v>12</v>
      </c>
      <c r="F3" s="8"/>
      <c r="G3" s="8" t="s">
        <v>49</v>
      </c>
      <c r="H3" s="8" t="s">
        <v>55</v>
      </c>
      <c r="I3" s="9" t="s">
        <v>144</v>
      </c>
    </row>
    <row r="4" spans="1:9" s="9" customFormat="1" ht="16" customHeight="1" x14ac:dyDescent="0.2">
      <c r="A4" s="3" t="s">
        <v>56</v>
      </c>
      <c r="B4" s="3">
        <v>100</v>
      </c>
      <c r="C4" s="3">
        <v>38</v>
      </c>
      <c r="D4" s="3">
        <v>16</v>
      </c>
      <c r="E4" s="3" t="s">
        <v>12</v>
      </c>
      <c r="F4" s="5">
        <v>38704</v>
      </c>
      <c r="G4" s="8" t="s">
        <v>49</v>
      </c>
      <c r="H4" s="8" t="s">
        <v>62</v>
      </c>
      <c r="I4" s="9" t="s">
        <v>144</v>
      </c>
    </row>
    <row r="5" spans="1:9" s="9" customFormat="1" ht="16" customHeight="1" x14ac:dyDescent="0.2">
      <c r="A5" s="3" t="s">
        <v>64</v>
      </c>
      <c r="B5" s="3">
        <v>99</v>
      </c>
      <c r="C5" s="3">
        <v>60</v>
      </c>
      <c r="D5" s="3">
        <v>18</v>
      </c>
      <c r="E5" s="3" t="s">
        <v>12</v>
      </c>
      <c r="F5" s="5">
        <v>27219</v>
      </c>
      <c r="G5" s="8" t="s">
        <v>49</v>
      </c>
      <c r="H5" s="8" t="s">
        <v>65</v>
      </c>
      <c r="I5" s="9" t="s">
        <v>144</v>
      </c>
    </row>
    <row r="6" spans="1:9" s="9" customFormat="1" ht="17" x14ac:dyDescent="0.2">
      <c r="A6" s="3" t="s">
        <v>67</v>
      </c>
      <c r="B6" s="3">
        <v>96</v>
      </c>
      <c r="C6" s="3">
        <v>70</v>
      </c>
      <c r="D6" s="3">
        <v>18</v>
      </c>
      <c r="E6" s="3" t="s">
        <v>33</v>
      </c>
      <c r="F6" s="6" t="s">
        <v>71</v>
      </c>
      <c r="G6" s="8" t="s">
        <v>49</v>
      </c>
      <c r="H6" s="8" t="s">
        <v>74</v>
      </c>
      <c r="I6" s="9" t="s">
        <v>144</v>
      </c>
    </row>
    <row r="7" spans="1:9" s="9" customFormat="1" ht="17" x14ac:dyDescent="0.2">
      <c r="A7" s="3" t="s">
        <v>76</v>
      </c>
      <c r="B7" s="3">
        <v>91</v>
      </c>
      <c r="C7" s="3">
        <v>75</v>
      </c>
      <c r="D7" s="3">
        <v>19</v>
      </c>
      <c r="E7" s="3" t="s">
        <v>33</v>
      </c>
      <c r="F7" s="5" t="s">
        <v>78</v>
      </c>
      <c r="G7" s="8" t="s">
        <v>49</v>
      </c>
      <c r="H7" s="8" t="s">
        <v>79</v>
      </c>
      <c r="I7" s="9" t="s">
        <v>144</v>
      </c>
    </row>
    <row r="8" spans="1:9" s="9" customFormat="1" ht="17" x14ac:dyDescent="0.2">
      <c r="A8" s="3" t="s">
        <v>80</v>
      </c>
      <c r="B8" s="3">
        <v>97</v>
      </c>
      <c r="C8" s="3">
        <v>45</v>
      </c>
      <c r="D8" s="3">
        <v>20</v>
      </c>
      <c r="E8" s="3" t="s">
        <v>33</v>
      </c>
      <c r="F8" s="6" t="s">
        <v>82</v>
      </c>
      <c r="G8" s="8" t="s">
        <v>49</v>
      </c>
      <c r="H8" s="8" t="s">
        <v>84</v>
      </c>
      <c r="I8" s="9" t="s">
        <v>144</v>
      </c>
    </row>
    <row r="9" spans="1:9" s="9" customFormat="1" ht="16" x14ac:dyDescent="0.2">
      <c r="A9" s="3" t="s">
        <v>312</v>
      </c>
      <c r="B9" s="3">
        <v>100</v>
      </c>
      <c r="C9" s="3">
        <v>30</v>
      </c>
      <c r="D9" s="3">
        <v>16</v>
      </c>
      <c r="E9" s="3" t="s">
        <v>12</v>
      </c>
      <c r="F9" s="6"/>
      <c r="G9" s="8"/>
      <c r="H9" s="8"/>
    </row>
    <row r="10" spans="1:9" s="9" customFormat="1" ht="17" x14ac:dyDescent="0.2">
      <c r="A10" s="3" t="s">
        <v>85</v>
      </c>
      <c r="B10" s="3">
        <v>95</v>
      </c>
      <c r="C10" s="3">
        <v>58</v>
      </c>
      <c r="D10" s="3">
        <v>12</v>
      </c>
      <c r="E10" s="3" t="s">
        <v>12</v>
      </c>
      <c r="F10" s="5" t="s">
        <v>87</v>
      </c>
      <c r="G10" s="8"/>
      <c r="H10" s="8" t="s">
        <v>88</v>
      </c>
      <c r="I10" s="9" t="s">
        <v>144</v>
      </c>
    </row>
    <row r="11" spans="1:9" s="9" customFormat="1" ht="17" x14ac:dyDescent="0.2">
      <c r="A11" s="3" t="s">
        <v>89</v>
      </c>
      <c r="B11" s="3">
        <v>99</v>
      </c>
      <c r="C11" s="3">
        <v>64</v>
      </c>
      <c r="D11" s="3">
        <v>22</v>
      </c>
      <c r="E11" s="3" t="s">
        <v>12</v>
      </c>
      <c r="F11" s="8"/>
      <c r="G11" s="8"/>
      <c r="H11" s="8" t="s">
        <v>91</v>
      </c>
      <c r="I11" s="9" t="s">
        <v>144</v>
      </c>
    </row>
    <row r="12" spans="1:9" s="9" customFormat="1" ht="17" x14ac:dyDescent="0.2">
      <c r="A12" s="3" t="s">
        <v>92</v>
      </c>
      <c r="B12" s="3">
        <v>99</v>
      </c>
      <c r="C12" s="3">
        <v>79</v>
      </c>
      <c r="D12" s="3">
        <v>13</v>
      </c>
      <c r="E12" s="3" t="s">
        <v>33</v>
      </c>
      <c r="F12" s="8"/>
      <c r="G12" s="8"/>
      <c r="H12" s="8" t="s">
        <v>94</v>
      </c>
      <c r="I12" s="9" t="s">
        <v>144</v>
      </c>
    </row>
    <row r="13" spans="1:9" s="9" customFormat="1" ht="17" x14ac:dyDescent="0.2">
      <c r="A13" s="3" t="s">
        <v>95</v>
      </c>
      <c r="B13" s="3">
        <v>94</v>
      </c>
      <c r="C13" s="3">
        <v>56</v>
      </c>
      <c r="D13" s="3">
        <v>16</v>
      </c>
      <c r="E13" s="3" t="s">
        <v>12</v>
      </c>
      <c r="F13" s="8"/>
      <c r="G13" s="8"/>
      <c r="H13" s="8" t="s">
        <v>97</v>
      </c>
      <c r="I13" s="9" t="s">
        <v>144</v>
      </c>
    </row>
    <row r="14" spans="1:9" s="9" customFormat="1" ht="16" x14ac:dyDescent="0.2">
      <c r="A14" s="3" t="s">
        <v>99</v>
      </c>
      <c r="B14" s="3">
        <v>99</v>
      </c>
      <c r="C14" s="3">
        <v>37</v>
      </c>
      <c r="D14" s="3">
        <v>16</v>
      </c>
      <c r="E14" s="3" t="s">
        <v>12</v>
      </c>
      <c r="F14" s="8"/>
      <c r="G14" s="8"/>
      <c r="H14" s="8"/>
    </row>
    <row r="15" spans="1:9" s="9" customFormat="1" ht="16" customHeight="1" x14ac:dyDescent="0.2">
      <c r="A15" s="3" t="s">
        <v>103</v>
      </c>
      <c r="B15" s="3">
        <v>99</v>
      </c>
      <c r="C15" s="3">
        <v>27</v>
      </c>
      <c r="D15" s="3">
        <v>24</v>
      </c>
      <c r="E15" s="3" t="s">
        <v>33</v>
      </c>
      <c r="F15" s="8"/>
      <c r="G15" s="8"/>
      <c r="H15" s="8"/>
    </row>
    <row r="16" spans="1:9" s="9" customFormat="1" ht="16" customHeight="1" x14ac:dyDescent="0.2">
      <c r="A16" s="3" t="s">
        <v>105</v>
      </c>
      <c r="B16" s="3">
        <v>89</v>
      </c>
      <c r="C16" s="3">
        <v>21</v>
      </c>
      <c r="D16" s="3">
        <v>15</v>
      </c>
      <c r="E16" s="3" t="s">
        <v>33</v>
      </c>
      <c r="F16" s="8"/>
      <c r="G16" s="8"/>
      <c r="H16" s="8"/>
    </row>
    <row r="17" spans="1:8" s="9" customFormat="1" ht="16" x14ac:dyDescent="0.2">
      <c r="A17" s="3" t="s">
        <v>107</v>
      </c>
      <c r="B17" s="3">
        <v>99</v>
      </c>
      <c r="C17" s="3">
        <v>25</v>
      </c>
      <c r="D17" s="3">
        <v>19</v>
      </c>
      <c r="E17" s="3" t="s">
        <v>33</v>
      </c>
      <c r="F17" s="8"/>
      <c r="G17" s="8"/>
      <c r="H17" s="8"/>
    </row>
    <row r="18" spans="1:8" s="9" customFormat="1" ht="16" x14ac:dyDescent="0.2">
      <c r="A18" s="3" t="s">
        <v>109</v>
      </c>
      <c r="B18" s="3">
        <v>91</v>
      </c>
      <c r="C18" s="3">
        <v>23</v>
      </c>
      <c r="D18" s="3">
        <v>18</v>
      </c>
      <c r="E18" s="3" t="s">
        <v>12</v>
      </c>
      <c r="F18" s="8"/>
      <c r="G18" s="8"/>
      <c r="H18" s="8"/>
    </row>
    <row r="19" spans="1:8" s="9" customFormat="1" ht="16" x14ac:dyDescent="0.2">
      <c r="A19" s="3" t="s">
        <v>110</v>
      </c>
      <c r="B19" s="3">
        <v>91</v>
      </c>
      <c r="C19" s="3">
        <v>19</v>
      </c>
      <c r="D19" s="3">
        <v>15</v>
      </c>
      <c r="E19" s="3" t="s">
        <v>33</v>
      </c>
      <c r="F19" s="8"/>
      <c r="G19" s="8"/>
      <c r="H19" s="8"/>
    </row>
    <row r="20" spans="1:8" s="9" customFormat="1" ht="16" x14ac:dyDescent="0.2">
      <c r="A20" s="3" t="s">
        <v>112</v>
      </c>
      <c r="B20" s="3">
        <v>100</v>
      </c>
      <c r="C20" s="3">
        <v>34</v>
      </c>
      <c r="D20" s="3">
        <v>24</v>
      </c>
      <c r="E20" s="3" t="s">
        <v>33</v>
      </c>
      <c r="F20" s="8"/>
      <c r="G20" s="8"/>
      <c r="H20" s="8"/>
    </row>
    <row r="21" spans="1:8" s="9" customFormat="1" ht="16" x14ac:dyDescent="0.2">
      <c r="A21" s="3" t="s">
        <v>114</v>
      </c>
      <c r="B21" s="3">
        <v>99</v>
      </c>
      <c r="C21" s="3">
        <v>25</v>
      </c>
      <c r="D21" s="3">
        <v>20</v>
      </c>
      <c r="E21" s="3" t="s">
        <v>12</v>
      </c>
      <c r="F21" s="8"/>
      <c r="G21" s="8"/>
      <c r="H21" s="8"/>
    </row>
    <row r="22" spans="1:8" s="9" customFormat="1" ht="16" x14ac:dyDescent="0.2">
      <c r="A22" s="3" t="s">
        <v>116</v>
      </c>
      <c r="B22" s="3">
        <v>92</v>
      </c>
      <c r="C22" s="3">
        <v>25</v>
      </c>
      <c r="D22" s="3">
        <v>17</v>
      </c>
      <c r="E22" s="3" t="s">
        <v>33</v>
      </c>
      <c r="F22" s="8"/>
      <c r="G22" s="8"/>
      <c r="H22" s="8"/>
    </row>
    <row r="23" spans="1:8" s="9" customFormat="1" ht="16" x14ac:dyDescent="0.2">
      <c r="A23" s="3" t="s">
        <v>118</v>
      </c>
      <c r="B23" s="3">
        <v>99</v>
      </c>
      <c r="C23" s="3">
        <v>22</v>
      </c>
      <c r="D23" s="3">
        <v>17</v>
      </c>
      <c r="E23" s="3" t="s">
        <v>12</v>
      </c>
      <c r="F23" s="8"/>
      <c r="G23" s="8"/>
      <c r="H23" s="8"/>
    </row>
    <row r="24" spans="1:8" s="9" customFormat="1" ht="16" x14ac:dyDescent="0.2">
      <c r="A24" s="3" t="s">
        <v>119</v>
      </c>
      <c r="B24" s="3">
        <v>93</v>
      </c>
      <c r="C24" s="3">
        <v>20</v>
      </c>
      <c r="D24" s="3">
        <v>15</v>
      </c>
      <c r="E24" s="3" t="s">
        <v>12</v>
      </c>
      <c r="F24" s="8"/>
      <c r="G24" s="8"/>
      <c r="H24" s="8"/>
    </row>
    <row r="25" spans="1:8" s="9" customFormat="1" ht="16" x14ac:dyDescent="0.2">
      <c r="A25" s="3" t="s">
        <v>121</v>
      </c>
      <c r="B25" s="3">
        <v>96</v>
      </c>
      <c r="C25" s="3">
        <v>28</v>
      </c>
      <c r="D25" s="3">
        <v>14</v>
      </c>
      <c r="E25" s="3" t="s">
        <v>12</v>
      </c>
      <c r="F25" s="8"/>
      <c r="G25" s="8"/>
      <c r="H25" s="8"/>
    </row>
    <row r="26" spans="1:8" s="9" customFormat="1" ht="16" x14ac:dyDescent="0.2">
      <c r="A26" s="3" t="s">
        <v>123</v>
      </c>
      <c r="B26" s="3">
        <v>99</v>
      </c>
      <c r="C26" s="3">
        <v>31</v>
      </c>
      <c r="D26" s="3">
        <v>20</v>
      </c>
      <c r="E26" s="3" t="s">
        <v>33</v>
      </c>
      <c r="F26" s="8"/>
      <c r="G26" s="8"/>
      <c r="H26" s="8"/>
    </row>
    <row r="27" spans="1:8" s="9" customFormat="1" ht="16" x14ac:dyDescent="0.2">
      <c r="A27" s="3" t="s">
        <v>125</v>
      </c>
      <c r="B27" s="3">
        <v>96</v>
      </c>
      <c r="C27" s="3">
        <v>33</v>
      </c>
      <c r="D27" s="3">
        <v>19</v>
      </c>
      <c r="E27" s="3" t="s">
        <v>33</v>
      </c>
      <c r="F27" s="8"/>
      <c r="G27" s="8"/>
      <c r="H27" s="8"/>
    </row>
    <row r="28" spans="1:8" s="9" customFormat="1" ht="16" x14ac:dyDescent="0.2">
      <c r="A28" s="3" t="s">
        <v>127</v>
      </c>
      <c r="B28" s="3">
        <v>96</v>
      </c>
      <c r="C28" s="3">
        <v>27</v>
      </c>
      <c r="D28" s="3">
        <v>19</v>
      </c>
      <c r="E28" s="3" t="s">
        <v>12</v>
      </c>
      <c r="F28" s="8"/>
      <c r="G28" s="8"/>
      <c r="H28" s="8"/>
    </row>
    <row r="29" spans="1:8" s="9" customFormat="1" ht="16" x14ac:dyDescent="0.2">
      <c r="A29" s="3" t="s">
        <v>426</v>
      </c>
      <c r="B29" s="3">
        <v>78</v>
      </c>
      <c r="C29" s="3">
        <v>22</v>
      </c>
      <c r="D29" s="3">
        <v>16</v>
      </c>
      <c r="E29" s="3" t="s">
        <v>33</v>
      </c>
      <c r="G29" s="8"/>
      <c r="H29" s="8"/>
    </row>
    <row r="30" spans="1:8" s="9" customFormat="1" ht="17" x14ac:dyDescent="0.2">
      <c r="A30" s="7" t="s">
        <v>129</v>
      </c>
      <c r="B30" s="3">
        <v>95</v>
      </c>
      <c r="C30" s="3">
        <v>24</v>
      </c>
      <c r="D30" s="3">
        <v>17</v>
      </c>
      <c r="E30" s="3" t="s">
        <v>33</v>
      </c>
      <c r="G30" s="8"/>
      <c r="H30" s="8"/>
    </row>
    <row r="31" spans="1:8" s="9" customFormat="1" ht="17" x14ac:dyDescent="0.2">
      <c r="A31" s="7" t="s">
        <v>132</v>
      </c>
      <c r="B31" s="3">
        <v>90</v>
      </c>
      <c r="C31" s="3">
        <v>21</v>
      </c>
      <c r="D31" s="3">
        <v>15</v>
      </c>
      <c r="E31" s="3" t="s">
        <v>33</v>
      </c>
      <c r="G31" s="8"/>
      <c r="H31" s="8"/>
    </row>
    <row r="32" spans="1:8" s="9" customFormat="1" ht="16" x14ac:dyDescent="0.2">
      <c r="A32" s="3" t="s">
        <v>133</v>
      </c>
      <c r="B32" s="3">
        <v>89</v>
      </c>
      <c r="C32" s="3">
        <v>21</v>
      </c>
      <c r="D32" s="3">
        <v>16</v>
      </c>
      <c r="E32" s="3" t="s">
        <v>12</v>
      </c>
      <c r="G32" s="8"/>
      <c r="H32" s="8"/>
    </row>
    <row r="33" spans="1:9" s="9" customFormat="1" ht="17" x14ac:dyDescent="0.2">
      <c r="A33" s="7" t="s">
        <v>427</v>
      </c>
      <c r="B33" s="3">
        <v>98</v>
      </c>
      <c r="C33" s="3">
        <v>42</v>
      </c>
      <c r="D33" s="3">
        <v>16</v>
      </c>
      <c r="E33" s="3" t="s">
        <v>33</v>
      </c>
      <c r="G33" s="8"/>
      <c r="H33" s="8"/>
    </row>
    <row r="34" spans="1:9" s="9" customFormat="1" ht="17" x14ac:dyDescent="0.2">
      <c r="A34" s="7" t="s">
        <v>428</v>
      </c>
      <c r="B34" s="3">
        <v>99</v>
      </c>
      <c r="C34" s="3">
        <v>43</v>
      </c>
      <c r="D34" s="3">
        <v>16</v>
      </c>
      <c r="E34" s="3" t="s">
        <v>12</v>
      </c>
      <c r="G34" s="8"/>
      <c r="H34" s="8"/>
    </row>
    <row r="35" spans="1:9" s="9" customFormat="1" ht="17" x14ac:dyDescent="0.2">
      <c r="A35" s="7" t="s">
        <v>429</v>
      </c>
      <c r="B35" s="3">
        <v>95</v>
      </c>
      <c r="C35" s="3">
        <v>19</v>
      </c>
      <c r="D35" s="3">
        <v>14</v>
      </c>
      <c r="E35" s="3" t="s">
        <v>33</v>
      </c>
      <c r="G35" s="8"/>
      <c r="H35" s="8"/>
    </row>
    <row r="36" spans="1:9" s="9" customFormat="1" ht="17" x14ac:dyDescent="0.2">
      <c r="A36" s="7" t="s">
        <v>430</v>
      </c>
      <c r="B36" s="3">
        <v>96</v>
      </c>
      <c r="C36" s="3">
        <v>21</v>
      </c>
      <c r="D36" s="3">
        <v>14</v>
      </c>
      <c r="E36" s="3" t="s">
        <v>33</v>
      </c>
      <c r="G36" s="8"/>
      <c r="H36" s="8"/>
    </row>
    <row r="37" spans="1:9" s="9" customFormat="1" ht="17" x14ac:dyDescent="0.2">
      <c r="A37" s="7" t="s">
        <v>431</v>
      </c>
      <c r="B37" s="3">
        <v>85</v>
      </c>
      <c r="C37" s="3">
        <v>23</v>
      </c>
      <c r="D37" s="3">
        <v>17</v>
      </c>
      <c r="E37" s="3" t="s">
        <v>33</v>
      </c>
      <c r="G37" s="8"/>
      <c r="H37" s="8"/>
    </row>
    <row r="38" spans="1:9" s="9" customFormat="1" ht="17" x14ac:dyDescent="0.2">
      <c r="A38" s="3" t="s">
        <v>134</v>
      </c>
      <c r="B38" s="3">
        <v>93</v>
      </c>
      <c r="C38" s="3">
        <v>60</v>
      </c>
      <c r="D38" s="3">
        <v>18</v>
      </c>
      <c r="E38" s="3" t="s">
        <v>33</v>
      </c>
      <c r="F38" s="8"/>
      <c r="G38" s="8"/>
      <c r="H38" s="8"/>
      <c r="I38" s="9" t="s">
        <v>144</v>
      </c>
    </row>
    <row r="39" spans="1:9" s="9" customFormat="1" ht="17" x14ac:dyDescent="0.2">
      <c r="A39" s="3" t="s">
        <v>135</v>
      </c>
      <c r="B39" s="3">
        <v>98</v>
      </c>
      <c r="C39" s="3">
        <v>63</v>
      </c>
      <c r="D39" s="3">
        <v>14</v>
      </c>
      <c r="E39" s="3" t="s">
        <v>12</v>
      </c>
      <c r="F39" s="8"/>
      <c r="G39" s="8"/>
      <c r="H39" s="8"/>
      <c r="I39" s="9" t="s">
        <v>144</v>
      </c>
    </row>
    <row r="40" spans="1:9" x14ac:dyDescent="0.2">
      <c r="A40" s="3"/>
      <c r="B40" s="3"/>
      <c r="C40" s="3"/>
      <c r="D40" s="3"/>
      <c r="E40" s="3"/>
    </row>
    <row r="41" spans="1:9" x14ac:dyDescent="0.2">
      <c r="A41" s="4"/>
      <c r="B41" s="4"/>
      <c r="C41" s="4"/>
      <c r="D41" s="4"/>
      <c r="E41" s="4"/>
      <c r="F41" s="4"/>
    </row>
    <row r="42" spans="1:9" x14ac:dyDescent="0.2">
      <c r="A42" s="4"/>
      <c r="B42" s="4"/>
      <c r="C42" s="4"/>
      <c r="D42" s="4"/>
      <c r="E42" s="4"/>
      <c r="F42" s="4"/>
    </row>
    <row r="43" spans="1:9" x14ac:dyDescent="0.2">
      <c r="A43" s="4"/>
      <c r="B43" s="4"/>
      <c r="C43" s="4"/>
      <c r="D43" s="4"/>
      <c r="E43" s="4"/>
      <c r="F43" s="4"/>
    </row>
    <row r="44" spans="1:9" x14ac:dyDescent="0.2">
      <c r="A44" s="4"/>
      <c r="B44" s="4"/>
      <c r="C44" s="4"/>
      <c r="D44" s="4"/>
      <c r="E44" s="4"/>
      <c r="F44" s="4"/>
    </row>
    <row r="45" spans="1:9" x14ac:dyDescent="0.2">
      <c r="A45" s="4"/>
      <c r="B45" s="4"/>
      <c r="C45" s="4"/>
      <c r="D45" s="4"/>
      <c r="E45" s="4"/>
      <c r="F45" s="4"/>
    </row>
    <row r="46" spans="1:9" x14ac:dyDescent="0.2">
      <c r="A46" s="4"/>
      <c r="B46" s="4"/>
      <c r="C46" s="4"/>
      <c r="D46" s="4"/>
      <c r="E46" s="4"/>
      <c r="F46" s="4"/>
    </row>
    <row r="47" spans="1:9" x14ac:dyDescent="0.2">
      <c r="A47" s="4"/>
      <c r="B47" s="4"/>
      <c r="C47" s="4"/>
      <c r="D47" s="4"/>
      <c r="E47" s="4"/>
      <c r="F47" s="4"/>
    </row>
    <row r="48" spans="1:9" x14ac:dyDescent="0.2">
      <c r="A48" s="4"/>
      <c r="B48" s="4"/>
      <c r="C48" s="4"/>
      <c r="D48" s="4"/>
      <c r="E48" s="4"/>
      <c r="F48" s="4"/>
    </row>
    <row r="49" spans="1:6" x14ac:dyDescent="0.2">
      <c r="A49" s="4"/>
      <c r="B49" s="4"/>
      <c r="C49" s="4"/>
      <c r="D49" s="4"/>
      <c r="E49" s="4"/>
      <c r="F49" s="4"/>
    </row>
    <row r="50" spans="1:6" x14ac:dyDescent="0.2">
      <c r="A50" s="8"/>
      <c r="B50" s="8"/>
      <c r="C50" s="8"/>
      <c r="D50" s="8"/>
      <c r="E50" s="8"/>
      <c r="F50" s="8"/>
    </row>
  </sheetData>
  <sortState xmlns:xlrd2="http://schemas.microsoft.com/office/spreadsheetml/2017/richdata2" ref="A2:E925">
    <sortCondition ref="C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36"/>
  <sheetViews>
    <sheetView topLeftCell="A7" workbookViewId="0">
      <selection activeCell="A38" sqref="A38:XFD38"/>
    </sheetView>
  </sheetViews>
  <sheetFormatPr baseColWidth="10" defaultRowHeight="29" customHeight="1" x14ac:dyDescent="0.2"/>
  <cols>
    <col min="1" max="1" width="16.83203125" style="86" customWidth="1"/>
    <col min="2" max="3" width="10.83203125" style="86"/>
    <col min="4" max="4" width="13.5" style="86" customWidth="1"/>
    <col min="5" max="5" width="16.83203125" style="86" customWidth="1"/>
    <col min="6" max="16384" width="10.83203125" style="86"/>
  </cols>
  <sheetData>
    <row r="1" spans="1:59" s="79" customFormat="1" ht="85" x14ac:dyDescent="0.2">
      <c r="A1" s="79" t="s">
        <v>436</v>
      </c>
      <c r="B1" s="80" t="s">
        <v>258</v>
      </c>
      <c r="C1" s="80" t="s">
        <v>259</v>
      </c>
      <c r="D1" s="80" t="s">
        <v>6</v>
      </c>
      <c r="E1" s="80" t="s">
        <v>260</v>
      </c>
      <c r="F1" s="80" t="s">
        <v>261</v>
      </c>
      <c r="G1" s="80" t="s">
        <v>262</v>
      </c>
      <c r="H1" s="80" t="s">
        <v>263</v>
      </c>
      <c r="I1" s="80" t="s">
        <v>264</v>
      </c>
      <c r="J1" s="80" t="s">
        <v>265</v>
      </c>
      <c r="K1" s="80" t="s">
        <v>266</v>
      </c>
      <c r="L1" s="80" t="s">
        <v>267</v>
      </c>
      <c r="M1" s="80" t="s">
        <v>268</v>
      </c>
      <c r="N1" s="80" t="s">
        <v>269</v>
      </c>
      <c r="O1" s="80" t="s">
        <v>270</v>
      </c>
      <c r="P1" s="80" t="s">
        <v>271</v>
      </c>
      <c r="Q1" s="80" t="s">
        <v>272</v>
      </c>
      <c r="R1" s="80" t="s">
        <v>273</v>
      </c>
      <c r="S1" s="80" t="s">
        <v>437</v>
      </c>
      <c r="T1" s="80" t="s">
        <v>438</v>
      </c>
      <c r="U1" s="80" t="s">
        <v>439</v>
      </c>
      <c r="V1" s="80" t="s">
        <v>440</v>
      </c>
      <c r="W1" s="80" t="s">
        <v>278</v>
      </c>
      <c r="X1" s="80" t="s">
        <v>279</v>
      </c>
      <c r="Y1" s="80" t="s">
        <v>280</v>
      </c>
      <c r="Z1" s="80" t="s">
        <v>281</v>
      </c>
      <c r="AA1" s="80" t="s">
        <v>282</v>
      </c>
      <c r="AB1" s="80" t="s">
        <v>283</v>
      </c>
      <c r="AC1" s="80" t="s">
        <v>284</v>
      </c>
      <c r="AD1" s="80" t="s">
        <v>285</v>
      </c>
      <c r="AE1" s="80" t="s">
        <v>441</v>
      </c>
      <c r="AF1" s="80" t="s">
        <v>287</v>
      </c>
      <c r="AG1" s="80" t="s">
        <v>288</v>
      </c>
      <c r="AH1" s="80" t="s">
        <v>289</v>
      </c>
      <c r="AI1" s="79" t="s">
        <v>290</v>
      </c>
      <c r="AJ1" s="79" t="s">
        <v>291</v>
      </c>
      <c r="AK1" s="79" t="s">
        <v>292</v>
      </c>
      <c r="AL1" s="79" t="s">
        <v>293</v>
      </c>
      <c r="AM1" s="79" t="s">
        <v>294</v>
      </c>
      <c r="AN1" s="79" t="s">
        <v>295</v>
      </c>
      <c r="AO1" s="79" t="s">
        <v>296</v>
      </c>
      <c r="AP1" s="79" t="s">
        <v>297</v>
      </c>
      <c r="AQ1" s="79" t="s">
        <v>298</v>
      </c>
      <c r="AR1" s="79" t="s">
        <v>299</v>
      </c>
      <c r="AS1" s="79" t="s">
        <v>300</v>
      </c>
      <c r="AT1" s="79" t="s">
        <v>301</v>
      </c>
      <c r="AU1" s="79" t="s">
        <v>302</v>
      </c>
      <c r="AV1" s="79" t="s">
        <v>303</v>
      </c>
      <c r="AW1" s="79" t="s">
        <v>304</v>
      </c>
      <c r="AX1" s="79" t="s">
        <v>305</v>
      </c>
      <c r="AY1" s="79" t="s">
        <v>306</v>
      </c>
      <c r="AZ1" s="79" t="s">
        <v>307</v>
      </c>
      <c r="BA1" s="79" t="s">
        <v>308</v>
      </c>
      <c r="BB1" s="79" t="s">
        <v>309</v>
      </c>
      <c r="BC1" s="79" t="s">
        <v>3</v>
      </c>
      <c r="BD1" s="79" t="s">
        <v>310</v>
      </c>
      <c r="BE1" s="79" t="s">
        <v>311</v>
      </c>
      <c r="BF1" s="81" t="s">
        <v>203</v>
      </c>
      <c r="BG1" s="79" t="s">
        <v>3</v>
      </c>
    </row>
    <row r="3" spans="1:59" s="82" customFormat="1" ht="68" customHeight="1" x14ac:dyDescent="0.2">
      <c r="A3" s="120" t="s">
        <v>442</v>
      </c>
      <c r="B3" s="120"/>
      <c r="C3" s="120"/>
      <c r="D3" s="120"/>
      <c r="E3" s="120"/>
      <c r="F3" s="120"/>
      <c r="G3" s="120"/>
      <c r="H3" s="120"/>
      <c r="I3" s="120"/>
    </row>
    <row r="5" spans="1:59" ht="17" x14ac:dyDescent="0.2">
      <c r="A5" s="83" t="s">
        <v>10</v>
      </c>
      <c r="B5" s="84" t="s">
        <v>14</v>
      </c>
      <c r="C5" s="84">
        <v>37.799999999999997</v>
      </c>
      <c r="D5" s="84" t="s">
        <v>11</v>
      </c>
      <c r="E5" s="84">
        <v>5</v>
      </c>
      <c r="F5" s="84">
        <v>7</v>
      </c>
      <c r="G5" s="84">
        <v>12</v>
      </c>
      <c r="H5" s="84">
        <v>51</v>
      </c>
      <c r="I5" s="84">
        <v>24</v>
      </c>
      <c r="J5" s="84">
        <v>31</v>
      </c>
      <c r="K5" s="84">
        <v>5.3</v>
      </c>
      <c r="L5" s="84">
        <v>12</v>
      </c>
      <c r="M5" s="84">
        <v>1.2</v>
      </c>
      <c r="N5" s="84">
        <v>4</v>
      </c>
      <c r="O5" s="84">
        <v>0</v>
      </c>
      <c r="P5" s="84">
        <v>0</v>
      </c>
      <c r="Q5" s="84">
        <v>0</v>
      </c>
      <c r="R5" s="84">
        <v>0.4</v>
      </c>
      <c r="S5" s="84" t="s">
        <v>14</v>
      </c>
      <c r="T5" s="84" t="s">
        <v>14</v>
      </c>
      <c r="U5" s="84" t="s">
        <v>14</v>
      </c>
      <c r="V5" s="84" t="s">
        <v>14</v>
      </c>
      <c r="W5" s="84" t="s">
        <v>14</v>
      </c>
      <c r="X5" s="84" t="s">
        <v>14</v>
      </c>
      <c r="Y5" s="84" t="s">
        <v>14</v>
      </c>
      <c r="Z5" s="84" t="s">
        <v>14</v>
      </c>
      <c r="AA5" s="84" t="s">
        <v>14</v>
      </c>
      <c r="AB5" s="84" t="s">
        <v>14</v>
      </c>
      <c r="AC5" s="84" t="s">
        <v>14</v>
      </c>
      <c r="AD5" s="84" t="s">
        <v>14</v>
      </c>
      <c r="AE5" s="84" t="s">
        <v>14</v>
      </c>
      <c r="AF5" s="84" t="s">
        <v>14</v>
      </c>
      <c r="AG5" s="84" t="s">
        <v>14</v>
      </c>
      <c r="AH5" s="84" t="s">
        <v>14</v>
      </c>
      <c r="AI5" s="84" t="s">
        <v>14</v>
      </c>
      <c r="AJ5" s="84" t="s">
        <v>14</v>
      </c>
      <c r="AK5" s="84" t="s">
        <v>14</v>
      </c>
      <c r="AL5" s="84" t="s">
        <v>14</v>
      </c>
      <c r="AM5" s="84" t="s">
        <v>14</v>
      </c>
      <c r="AN5" s="84" t="s">
        <v>14</v>
      </c>
      <c r="AO5" s="84" t="s">
        <v>14</v>
      </c>
      <c r="AP5" s="84" t="s">
        <v>14</v>
      </c>
      <c r="AQ5" s="84" t="s">
        <v>14</v>
      </c>
      <c r="AR5" s="84" t="s">
        <v>14</v>
      </c>
      <c r="AS5" s="84" t="s">
        <v>14</v>
      </c>
      <c r="AT5" s="84" t="s">
        <v>14</v>
      </c>
      <c r="AU5" s="84" t="s">
        <v>14</v>
      </c>
      <c r="AV5" s="84" t="s">
        <v>14</v>
      </c>
      <c r="AW5" s="84" t="s">
        <v>14</v>
      </c>
      <c r="AX5" s="84" t="s">
        <v>14</v>
      </c>
      <c r="AY5" s="84" t="s">
        <v>14</v>
      </c>
      <c r="AZ5" s="84" t="s">
        <v>14</v>
      </c>
      <c r="BA5" s="84" t="s">
        <v>14</v>
      </c>
      <c r="BB5" s="84" t="s">
        <v>14</v>
      </c>
      <c r="BC5" s="84">
        <v>43</v>
      </c>
      <c r="BD5" s="84"/>
      <c r="BE5" s="84"/>
      <c r="BF5" s="85"/>
    </row>
    <row r="6" spans="1:59" s="45" customFormat="1" ht="17" x14ac:dyDescent="0.2">
      <c r="A6" s="45" t="s">
        <v>15</v>
      </c>
      <c r="B6" s="45" t="s">
        <v>14</v>
      </c>
      <c r="C6" s="45">
        <v>60.4</v>
      </c>
      <c r="D6" s="45" t="s">
        <v>16</v>
      </c>
      <c r="E6" s="45">
        <v>8</v>
      </c>
      <c r="F6" s="45">
        <v>4</v>
      </c>
      <c r="G6" s="45">
        <v>12</v>
      </c>
      <c r="H6" s="45">
        <v>60</v>
      </c>
      <c r="I6" s="45">
        <v>55</v>
      </c>
      <c r="J6" s="45">
        <v>57</v>
      </c>
      <c r="K6" s="45">
        <v>8.6</v>
      </c>
      <c r="L6" s="45">
        <v>30</v>
      </c>
      <c r="M6" s="45">
        <v>3</v>
      </c>
      <c r="N6" s="45">
        <v>44</v>
      </c>
      <c r="O6" s="45">
        <v>7</v>
      </c>
      <c r="P6" s="45">
        <v>7</v>
      </c>
      <c r="Q6" s="45">
        <v>8</v>
      </c>
      <c r="R6" s="45">
        <v>6.6</v>
      </c>
      <c r="S6" s="45" t="s">
        <v>14</v>
      </c>
      <c r="T6" s="45" t="s">
        <v>14</v>
      </c>
      <c r="U6" s="45" t="s">
        <v>14</v>
      </c>
      <c r="V6" s="45" t="s">
        <v>14</v>
      </c>
      <c r="W6" s="45" t="s">
        <v>14</v>
      </c>
      <c r="X6" s="45" t="s">
        <v>14</v>
      </c>
      <c r="Y6" s="45" t="s">
        <v>14</v>
      </c>
      <c r="Z6" s="45" t="s">
        <v>14</v>
      </c>
      <c r="AA6" s="45" t="s">
        <v>14</v>
      </c>
      <c r="AB6" s="45" t="s">
        <v>14</v>
      </c>
      <c r="AC6" s="45" t="s">
        <v>14</v>
      </c>
      <c r="AD6" s="45" t="s">
        <v>14</v>
      </c>
      <c r="AE6" s="45" t="s">
        <v>14</v>
      </c>
      <c r="AF6" s="45" t="s">
        <v>14</v>
      </c>
      <c r="AG6" s="45" t="s">
        <v>14</v>
      </c>
      <c r="AH6" s="45" t="s">
        <v>14</v>
      </c>
      <c r="AI6" s="45" t="s">
        <v>14</v>
      </c>
      <c r="AJ6" s="45" t="s">
        <v>14</v>
      </c>
      <c r="AK6" s="45" t="s">
        <v>14</v>
      </c>
      <c r="AL6" s="45" t="s">
        <v>14</v>
      </c>
      <c r="AM6" s="45" t="s">
        <v>14</v>
      </c>
      <c r="AN6" s="45" t="s">
        <v>14</v>
      </c>
      <c r="AO6" s="45" t="s">
        <v>14</v>
      </c>
      <c r="AP6" s="45" t="s">
        <v>14</v>
      </c>
      <c r="AQ6" s="45" t="s">
        <v>14</v>
      </c>
      <c r="AR6" s="45" t="s">
        <v>14</v>
      </c>
      <c r="AS6" s="45" t="s">
        <v>14</v>
      </c>
      <c r="AT6" s="45" t="s">
        <v>14</v>
      </c>
      <c r="AU6" s="45" t="s">
        <v>14</v>
      </c>
      <c r="AV6" s="45" t="s">
        <v>14</v>
      </c>
      <c r="AW6" s="45" t="s">
        <v>14</v>
      </c>
      <c r="AX6" s="45" t="s">
        <v>14</v>
      </c>
      <c r="AY6" s="45" t="s">
        <v>14</v>
      </c>
      <c r="AZ6" s="45" t="s">
        <v>14</v>
      </c>
      <c r="BA6" s="45" t="s">
        <v>14</v>
      </c>
      <c r="BB6" s="45" t="s">
        <v>14</v>
      </c>
      <c r="BC6" s="45">
        <v>82</v>
      </c>
    </row>
    <row r="7" spans="1:59" s="45" customFormat="1" ht="17" x14ac:dyDescent="0.2">
      <c r="A7" s="45" t="s">
        <v>18</v>
      </c>
      <c r="B7" s="45" t="s">
        <v>14</v>
      </c>
      <c r="C7" s="45">
        <v>64.099999999999994</v>
      </c>
      <c r="D7" s="45" t="s">
        <v>16</v>
      </c>
      <c r="E7" s="45">
        <v>9</v>
      </c>
      <c r="F7" s="45">
        <v>4</v>
      </c>
      <c r="G7" s="45">
        <v>13</v>
      </c>
      <c r="H7" s="45">
        <v>54</v>
      </c>
      <c r="I7" s="45">
        <v>48</v>
      </c>
      <c r="J7" s="45">
        <v>47</v>
      </c>
      <c r="K7" s="45">
        <v>7.45</v>
      </c>
      <c r="L7" s="45">
        <v>75</v>
      </c>
      <c r="M7" s="45">
        <v>7.5</v>
      </c>
      <c r="N7" s="45">
        <v>25</v>
      </c>
      <c r="O7" s="45">
        <v>3</v>
      </c>
      <c r="P7" s="45">
        <v>7</v>
      </c>
      <c r="Q7" s="45">
        <v>6</v>
      </c>
      <c r="R7" s="45">
        <v>4.0999999999999996</v>
      </c>
      <c r="S7" s="45" t="s">
        <v>14</v>
      </c>
      <c r="T7" s="45" t="s">
        <v>14</v>
      </c>
      <c r="U7" s="45" t="s">
        <v>14</v>
      </c>
      <c r="V7" s="45" t="s">
        <v>14</v>
      </c>
      <c r="W7" s="45" t="s">
        <v>14</v>
      </c>
      <c r="X7" s="45" t="s">
        <v>14</v>
      </c>
      <c r="Y7" s="45" t="s">
        <v>14</v>
      </c>
      <c r="Z7" s="45" t="s">
        <v>14</v>
      </c>
      <c r="AA7" s="45" t="s">
        <v>14</v>
      </c>
      <c r="AB7" s="45" t="s">
        <v>14</v>
      </c>
      <c r="AC7" s="45" t="s">
        <v>14</v>
      </c>
      <c r="AD7" s="45" t="s">
        <v>14</v>
      </c>
      <c r="AE7" s="45" t="s">
        <v>14</v>
      </c>
      <c r="AF7" s="45" t="s">
        <v>14</v>
      </c>
      <c r="AG7" s="45" t="s">
        <v>14</v>
      </c>
      <c r="AH7" s="45" t="s">
        <v>14</v>
      </c>
      <c r="AI7" s="45" t="s">
        <v>14</v>
      </c>
      <c r="AJ7" s="45" t="s">
        <v>14</v>
      </c>
      <c r="AK7" s="45" t="s">
        <v>14</v>
      </c>
      <c r="AL7" s="45" t="s">
        <v>14</v>
      </c>
      <c r="AM7" s="45" t="s">
        <v>14</v>
      </c>
      <c r="AN7" s="45" t="s">
        <v>14</v>
      </c>
      <c r="AO7" s="45" t="s">
        <v>14</v>
      </c>
      <c r="AP7" s="45" t="s">
        <v>14</v>
      </c>
      <c r="AQ7" s="45" t="s">
        <v>14</v>
      </c>
      <c r="AR7" s="45" t="s">
        <v>14</v>
      </c>
      <c r="AS7" s="45" t="s">
        <v>14</v>
      </c>
      <c r="AT7" s="45" t="s">
        <v>14</v>
      </c>
      <c r="AU7" s="45" t="s">
        <v>14</v>
      </c>
      <c r="AV7" s="45" t="s">
        <v>14</v>
      </c>
      <c r="AW7" s="45" t="s">
        <v>14</v>
      </c>
      <c r="AX7" s="45" t="s">
        <v>14</v>
      </c>
      <c r="AY7" s="45" t="s">
        <v>14</v>
      </c>
      <c r="AZ7" s="45" t="s">
        <v>14</v>
      </c>
      <c r="BA7" s="45" t="s">
        <v>14</v>
      </c>
      <c r="BB7" s="45" t="s">
        <v>14</v>
      </c>
      <c r="BC7" s="45">
        <v>63</v>
      </c>
    </row>
    <row r="8" spans="1:59" s="45" customFormat="1" ht="17" x14ac:dyDescent="0.2">
      <c r="A8" s="45" t="s">
        <v>19</v>
      </c>
      <c r="B8" s="45" t="s">
        <v>14</v>
      </c>
      <c r="C8" s="75">
        <v>25.6</v>
      </c>
      <c r="D8" s="75" t="s">
        <v>16</v>
      </c>
      <c r="E8" s="75">
        <v>3</v>
      </c>
      <c r="F8" s="75">
        <v>2</v>
      </c>
      <c r="G8" s="75">
        <f>SUM(E8:F8)</f>
        <v>5</v>
      </c>
      <c r="H8" s="75">
        <v>57</v>
      </c>
      <c r="I8" s="75">
        <v>28</v>
      </c>
      <c r="J8" s="75">
        <v>45</v>
      </c>
      <c r="K8" s="75">
        <f>SUM(H8:J8)/20</f>
        <v>6.5</v>
      </c>
      <c r="L8" s="75">
        <v>8</v>
      </c>
      <c r="M8" s="75">
        <f>L8/10</f>
        <v>0.8</v>
      </c>
      <c r="N8" s="75">
        <v>0</v>
      </c>
      <c r="O8" s="75">
        <v>0</v>
      </c>
      <c r="P8" s="75">
        <v>5</v>
      </c>
      <c r="Q8" s="75">
        <v>0</v>
      </c>
      <c r="R8" s="75">
        <f>SUM(N8:Q8)/10</f>
        <v>0.5</v>
      </c>
      <c r="S8" s="76" t="s">
        <v>14</v>
      </c>
      <c r="T8" s="76" t="s">
        <v>14</v>
      </c>
      <c r="U8" s="76" t="s">
        <v>14</v>
      </c>
      <c r="V8" s="76" t="s">
        <v>14</v>
      </c>
      <c r="W8" s="76" t="s">
        <v>14</v>
      </c>
      <c r="X8" s="76" t="s">
        <v>14</v>
      </c>
      <c r="Y8" s="76" t="s">
        <v>14</v>
      </c>
      <c r="Z8" s="76" t="s">
        <v>14</v>
      </c>
      <c r="AA8" s="76" t="s">
        <v>14</v>
      </c>
      <c r="AB8" s="76" t="s">
        <v>14</v>
      </c>
      <c r="AC8" s="76" t="s">
        <v>14</v>
      </c>
      <c r="AD8" s="76" t="s">
        <v>14</v>
      </c>
      <c r="AE8" s="76" t="s">
        <v>14</v>
      </c>
      <c r="AF8" s="76" t="s">
        <v>14</v>
      </c>
      <c r="AG8" s="76" t="s">
        <v>14</v>
      </c>
      <c r="AH8" s="76" t="s">
        <v>14</v>
      </c>
      <c r="AI8" s="76" t="s">
        <v>14</v>
      </c>
      <c r="AJ8" s="76" t="s">
        <v>14</v>
      </c>
      <c r="AK8" s="76" t="s">
        <v>14</v>
      </c>
      <c r="AL8" s="76" t="s">
        <v>14</v>
      </c>
      <c r="AM8" s="76" t="s">
        <v>14</v>
      </c>
      <c r="AN8" s="76" t="s">
        <v>14</v>
      </c>
      <c r="AO8" s="77" t="s">
        <v>14</v>
      </c>
      <c r="AP8" s="78" t="s">
        <v>14</v>
      </c>
      <c r="AQ8" s="77" t="s">
        <v>14</v>
      </c>
      <c r="AR8" s="45" t="s">
        <v>14</v>
      </c>
      <c r="AS8" s="45" t="s">
        <v>14</v>
      </c>
      <c r="AT8" s="45" t="s">
        <v>14</v>
      </c>
      <c r="AU8" s="45" t="s">
        <v>14</v>
      </c>
      <c r="AV8" s="45" t="s">
        <v>14</v>
      </c>
      <c r="AW8" s="45" t="s">
        <v>14</v>
      </c>
      <c r="AX8" s="45" t="s">
        <v>14</v>
      </c>
      <c r="AY8" s="45" t="s">
        <v>14</v>
      </c>
      <c r="AZ8" s="45" t="s">
        <v>14</v>
      </c>
      <c r="BA8" s="45" t="s">
        <v>14</v>
      </c>
      <c r="BB8" s="45" t="s">
        <v>14</v>
      </c>
      <c r="BC8" s="45">
        <v>28</v>
      </c>
      <c r="BF8" s="46"/>
    </row>
    <row r="9" spans="1:59" s="45" customFormat="1" ht="17" x14ac:dyDescent="0.2">
      <c r="A9" s="45" t="s">
        <v>21</v>
      </c>
      <c r="B9" s="45" t="s">
        <v>14</v>
      </c>
      <c r="C9" s="45">
        <f>SUM(G9,K9,M9,R9)*2</f>
        <v>49.900000000000006</v>
      </c>
      <c r="D9" s="45" t="s">
        <v>16</v>
      </c>
      <c r="E9" s="45">
        <v>8</v>
      </c>
      <c r="F9" s="45">
        <v>4</v>
      </c>
      <c r="G9" s="45">
        <v>12</v>
      </c>
      <c r="H9" s="45">
        <v>39</v>
      </c>
      <c r="I9" s="45">
        <v>28</v>
      </c>
      <c r="J9" s="45">
        <v>20</v>
      </c>
      <c r="K9" s="45">
        <v>4.3499999999999996</v>
      </c>
      <c r="L9" s="45">
        <v>45</v>
      </c>
      <c r="M9" s="45">
        <v>4.5</v>
      </c>
      <c r="N9" s="45">
        <v>28</v>
      </c>
      <c r="O9" s="45">
        <v>3</v>
      </c>
      <c r="P9" s="45">
        <v>7</v>
      </c>
      <c r="Q9" s="45">
        <v>3</v>
      </c>
      <c r="R9" s="45">
        <v>4.0999999999999996</v>
      </c>
      <c r="S9" s="45" t="s">
        <v>14</v>
      </c>
      <c r="T9" s="45" t="s">
        <v>14</v>
      </c>
      <c r="U9" s="45" t="s">
        <v>14</v>
      </c>
      <c r="V9" s="45" t="s">
        <v>14</v>
      </c>
      <c r="W9" s="45" t="s">
        <v>14</v>
      </c>
      <c r="X9" s="45" t="s">
        <v>14</v>
      </c>
      <c r="Y9" s="45" t="s">
        <v>14</v>
      </c>
      <c r="Z9" s="45" t="s">
        <v>14</v>
      </c>
      <c r="AA9" s="45" t="s">
        <v>14</v>
      </c>
      <c r="AB9" s="45" t="s">
        <v>14</v>
      </c>
      <c r="AC9" s="45" t="s">
        <v>14</v>
      </c>
      <c r="AD9" s="45" t="s">
        <v>14</v>
      </c>
      <c r="AE9" s="45" t="s">
        <v>14</v>
      </c>
      <c r="AF9" s="45" t="s">
        <v>14</v>
      </c>
      <c r="AG9" s="45" t="s">
        <v>14</v>
      </c>
      <c r="AH9" s="45" t="s">
        <v>14</v>
      </c>
      <c r="AI9" s="45" t="s">
        <v>14</v>
      </c>
      <c r="AJ9" s="45" t="s">
        <v>14</v>
      </c>
      <c r="AK9" s="45" t="s">
        <v>14</v>
      </c>
      <c r="AL9" s="45" t="s">
        <v>14</v>
      </c>
      <c r="AM9" s="45" t="s">
        <v>14</v>
      </c>
      <c r="AN9" s="45" t="s">
        <v>14</v>
      </c>
      <c r="AO9" s="45" t="s">
        <v>14</v>
      </c>
      <c r="AP9" s="45" t="s">
        <v>14</v>
      </c>
      <c r="AQ9" s="45" t="s">
        <v>14</v>
      </c>
      <c r="AR9" s="45" t="s">
        <v>14</v>
      </c>
      <c r="AS9" s="45" t="s">
        <v>14</v>
      </c>
      <c r="AT9" s="45" t="s">
        <v>14</v>
      </c>
      <c r="AU9" s="45" t="s">
        <v>14</v>
      </c>
      <c r="AV9" s="45" t="s">
        <v>14</v>
      </c>
      <c r="AW9" s="45" t="s">
        <v>14</v>
      </c>
      <c r="AX9" s="45" t="s">
        <v>14</v>
      </c>
      <c r="AY9" s="45" t="s">
        <v>14</v>
      </c>
      <c r="AZ9" s="45" t="s">
        <v>14</v>
      </c>
      <c r="BA9" s="45" t="s">
        <v>14</v>
      </c>
      <c r="BB9" s="45" t="s">
        <v>14</v>
      </c>
      <c r="BC9" s="45">
        <v>76</v>
      </c>
      <c r="BF9" s="46" t="s">
        <v>408</v>
      </c>
    </row>
    <row r="10" spans="1:59" s="45" customFormat="1" ht="17" x14ac:dyDescent="0.2">
      <c r="A10" s="45" t="s">
        <v>22</v>
      </c>
      <c r="B10" s="45" t="s">
        <v>14</v>
      </c>
      <c r="C10" s="45">
        <f>SUM(G10,K10,M10,R10)*2</f>
        <v>17.7</v>
      </c>
      <c r="D10" s="45" t="s">
        <v>23</v>
      </c>
      <c r="E10" s="45">
        <v>3</v>
      </c>
      <c r="F10" s="45">
        <v>1</v>
      </c>
      <c r="G10" s="45">
        <v>4</v>
      </c>
      <c r="H10" s="45">
        <v>30</v>
      </c>
      <c r="I10" s="45">
        <v>17</v>
      </c>
      <c r="J10" s="45">
        <v>8</v>
      </c>
      <c r="K10" s="45">
        <v>2.75</v>
      </c>
      <c r="L10" s="45">
        <v>16</v>
      </c>
      <c r="M10" s="45">
        <v>1.6</v>
      </c>
      <c r="N10" s="45">
        <v>5</v>
      </c>
      <c r="O10" s="45">
        <v>0</v>
      </c>
      <c r="P10" s="45">
        <v>0</v>
      </c>
      <c r="Q10" s="45">
        <v>0</v>
      </c>
      <c r="R10" s="45">
        <v>0.5</v>
      </c>
      <c r="S10" s="45" t="s">
        <v>14</v>
      </c>
      <c r="T10" s="45" t="s">
        <v>14</v>
      </c>
      <c r="U10" s="45" t="s">
        <v>14</v>
      </c>
      <c r="V10" s="45" t="s">
        <v>14</v>
      </c>
      <c r="W10" s="45" t="s">
        <v>14</v>
      </c>
      <c r="X10" s="45" t="s">
        <v>14</v>
      </c>
      <c r="Y10" s="45" t="s">
        <v>14</v>
      </c>
      <c r="Z10" s="45" t="s">
        <v>14</v>
      </c>
      <c r="AA10" s="45" t="s">
        <v>14</v>
      </c>
      <c r="AB10" s="45" t="s">
        <v>14</v>
      </c>
      <c r="AC10" s="45" t="s">
        <v>14</v>
      </c>
      <c r="AD10" s="45" t="s">
        <v>14</v>
      </c>
      <c r="AE10" s="45" t="s">
        <v>14</v>
      </c>
      <c r="AF10" s="45" t="s">
        <v>14</v>
      </c>
      <c r="AG10" s="45" t="s">
        <v>14</v>
      </c>
      <c r="AH10" s="45" t="s">
        <v>14</v>
      </c>
      <c r="AI10" s="45" t="s">
        <v>14</v>
      </c>
      <c r="AJ10" s="45" t="s">
        <v>14</v>
      </c>
      <c r="AK10" s="45" t="s">
        <v>14</v>
      </c>
      <c r="AL10" s="45" t="s">
        <v>14</v>
      </c>
      <c r="AM10" s="45" t="s">
        <v>14</v>
      </c>
      <c r="AN10" s="45" t="s">
        <v>14</v>
      </c>
      <c r="AO10" s="45" t="s">
        <v>14</v>
      </c>
      <c r="AP10" s="45" t="s">
        <v>14</v>
      </c>
      <c r="AQ10" s="45" t="s">
        <v>14</v>
      </c>
      <c r="AR10" s="45" t="s">
        <v>14</v>
      </c>
      <c r="AS10" s="45" t="s">
        <v>14</v>
      </c>
      <c r="AT10" s="45" t="s">
        <v>14</v>
      </c>
      <c r="AU10" s="45" t="s">
        <v>14</v>
      </c>
      <c r="AV10" s="45" t="s">
        <v>14</v>
      </c>
      <c r="AW10" s="45" t="s">
        <v>14</v>
      </c>
      <c r="AX10" s="45" t="s">
        <v>14</v>
      </c>
      <c r="AY10" s="45" t="s">
        <v>14</v>
      </c>
      <c r="AZ10" s="45" t="s">
        <v>14</v>
      </c>
      <c r="BA10" s="45" t="s">
        <v>14</v>
      </c>
      <c r="BB10" s="45" t="s">
        <v>14</v>
      </c>
      <c r="BC10" s="45">
        <v>27</v>
      </c>
      <c r="BF10" s="46" t="s">
        <v>408</v>
      </c>
    </row>
    <row r="11" spans="1:59" s="45" customFormat="1" ht="17" x14ac:dyDescent="0.2">
      <c r="A11" s="45" t="s">
        <v>24</v>
      </c>
      <c r="B11" s="45" t="s">
        <v>14</v>
      </c>
      <c r="C11" s="45">
        <f>SUM(G11,K11,M11,R11)*2</f>
        <v>22.400000000000002</v>
      </c>
      <c r="D11" s="45" t="s">
        <v>23</v>
      </c>
      <c r="E11" s="45">
        <v>4</v>
      </c>
      <c r="F11" s="45">
        <v>0</v>
      </c>
      <c r="G11" s="45">
        <v>4</v>
      </c>
      <c r="H11" s="45">
        <v>18</v>
      </c>
      <c r="I11" s="45">
        <v>18</v>
      </c>
      <c r="J11" s="45">
        <v>4</v>
      </c>
      <c r="K11" s="45">
        <v>2</v>
      </c>
      <c r="L11" s="45">
        <v>34</v>
      </c>
      <c r="M11" s="45">
        <v>3.4</v>
      </c>
      <c r="N11" s="45">
        <v>10</v>
      </c>
      <c r="O11" s="45">
        <v>0</v>
      </c>
      <c r="P11" s="45">
        <v>6</v>
      </c>
      <c r="Q11" s="45">
        <v>2</v>
      </c>
      <c r="R11" s="45">
        <v>1.8</v>
      </c>
      <c r="S11" s="45" t="s">
        <v>14</v>
      </c>
      <c r="T11" s="45" t="s">
        <v>14</v>
      </c>
      <c r="U11" s="45" t="s">
        <v>14</v>
      </c>
      <c r="V11" s="45" t="s">
        <v>14</v>
      </c>
      <c r="W11" s="45" t="s">
        <v>14</v>
      </c>
      <c r="X11" s="45" t="s">
        <v>14</v>
      </c>
      <c r="Y11" s="45" t="s">
        <v>14</v>
      </c>
      <c r="Z11" s="45" t="s">
        <v>14</v>
      </c>
      <c r="AA11" s="45" t="s">
        <v>14</v>
      </c>
      <c r="AB11" s="45" t="s">
        <v>14</v>
      </c>
      <c r="AC11" s="45" t="s">
        <v>14</v>
      </c>
      <c r="AD11" s="45" t="s">
        <v>14</v>
      </c>
      <c r="AE11" s="45" t="s">
        <v>14</v>
      </c>
      <c r="AF11" s="45" t="s">
        <v>14</v>
      </c>
      <c r="AG11" s="45" t="s">
        <v>14</v>
      </c>
      <c r="AH11" s="45" t="s">
        <v>14</v>
      </c>
      <c r="AI11" s="45" t="s">
        <v>14</v>
      </c>
      <c r="AJ11" s="45" t="s">
        <v>14</v>
      </c>
      <c r="AK11" s="45" t="s">
        <v>14</v>
      </c>
      <c r="AL11" s="45" t="s">
        <v>14</v>
      </c>
      <c r="AM11" s="45" t="s">
        <v>14</v>
      </c>
      <c r="AN11" s="45" t="s">
        <v>14</v>
      </c>
      <c r="AO11" s="45" t="s">
        <v>14</v>
      </c>
      <c r="AP11" s="45" t="s">
        <v>14</v>
      </c>
      <c r="AQ11" s="45" t="s">
        <v>14</v>
      </c>
      <c r="AR11" s="45" t="s">
        <v>14</v>
      </c>
      <c r="AS11" s="45" t="s">
        <v>14</v>
      </c>
      <c r="AT11" s="45" t="s">
        <v>14</v>
      </c>
      <c r="AU11" s="45" t="s">
        <v>14</v>
      </c>
      <c r="AV11" s="45" t="s">
        <v>14</v>
      </c>
      <c r="AW11" s="45" t="s">
        <v>14</v>
      </c>
      <c r="AX11" s="45" t="s">
        <v>14</v>
      </c>
      <c r="AY11" s="45" t="s">
        <v>14</v>
      </c>
      <c r="AZ11" s="45" t="s">
        <v>14</v>
      </c>
      <c r="BA11" s="45" t="s">
        <v>14</v>
      </c>
      <c r="BB11" s="45" t="s">
        <v>14</v>
      </c>
      <c r="BC11" s="45">
        <v>37</v>
      </c>
      <c r="BF11" s="46" t="s">
        <v>408</v>
      </c>
    </row>
    <row r="12" spans="1:59" s="45" customFormat="1" ht="17" x14ac:dyDescent="0.2">
      <c r="A12" s="45" t="s">
        <v>416</v>
      </c>
      <c r="B12" s="45" t="s">
        <v>14</v>
      </c>
      <c r="C12" s="45">
        <f>SUM(G12,K12,M12,R12)*2</f>
        <v>47.699999999999996</v>
      </c>
      <c r="D12" s="76" t="s">
        <v>16</v>
      </c>
      <c r="E12" s="75">
        <v>2</v>
      </c>
      <c r="F12" s="75">
        <v>4</v>
      </c>
      <c r="G12" s="75">
        <f>SUM(E12:F12)</f>
        <v>6</v>
      </c>
      <c r="H12" s="75">
        <v>45</v>
      </c>
      <c r="I12" s="75">
        <v>54</v>
      </c>
      <c r="J12" s="75">
        <v>40</v>
      </c>
      <c r="K12" s="75">
        <f>SUM(H12:J12)/20</f>
        <v>6.95</v>
      </c>
      <c r="L12" s="75">
        <v>57</v>
      </c>
      <c r="M12" s="75">
        <f>L12/10</f>
        <v>5.7</v>
      </c>
      <c r="N12" s="75">
        <v>40</v>
      </c>
      <c r="O12" s="75">
        <v>2</v>
      </c>
      <c r="P12" s="75">
        <v>6</v>
      </c>
      <c r="Q12" s="75">
        <v>4</v>
      </c>
      <c r="R12" s="75">
        <f>SUM(N12:Q12)/10</f>
        <v>5.2</v>
      </c>
      <c r="S12" s="45" t="s">
        <v>14</v>
      </c>
      <c r="T12" s="45" t="s">
        <v>14</v>
      </c>
      <c r="U12" s="45" t="s">
        <v>14</v>
      </c>
      <c r="V12" s="45" t="s">
        <v>14</v>
      </c>
      <c r="W12" s="45" t="s">
        <v>14</v>
      </c>
      <c r="X12" s="45" t="s">
        <v>14</v>
      </c>
      <c r="Y12" s="45" t="s">
        <v>14</v>
      </c>
      <c r="Z12" s="45" t="s">
        <v>14</v>
      </c>
      <c r="AA12" s="45" t="s">
        <v>14</v>
      </c>
      <c r="AB12" s="45" t="s">
        <v>14</v>
      </c>
      <c r="AC12" s="45" t="s">
        <v>14</v>
      </c>
      <c r="AD12" s="45" t="s">
        <v>14</v>
      </c>
      <c r="AE12" s="45" t="s">
        <v>14</v>
      </c>
      <c r="AF12" s="45" t="s">
        <v>14</v>
      </c>
      <c r="AG12" s="45" t="s">
        <v>14</v>
      </c>
      <c r="AH12" s="45" t="s">
        <v>14</v>
      </c>
      <c r="AI12" s="45" t="s">
        <v>14</v>
      </c>
      <c r="AJ12" s="45" t="s">
        <v>14</v>
      </c>
      <c r="AK12" s="45" t="s">
        <v>14</v>
      </c>
      <c r="AL12" s="45" t="s">
        <v>14</v>
      </c>
      <c r="AM12" s="45" t="s">
        <v>14</v>
      </c>
      <c r="AN12" s="45" t="s">
        <v>14</v>
      </c>
      <c r="AO12" s="45" t="s">
        <v>14</v>
      </c>
      <c r="AP12" s="45" t="s">
        <v>14</v>
      </c>
      <c r="AQ12" s="45" t="s">
        <v>14</v>
      </c>
      <c r="AR12" s="45" t="s">
        <v>14</v>
      </c>
      <c r="AS12" s="45" t="s">
        <v>14</v>
      </c>
      <c r="AT12" s="45" t="s">
        <v>14</v>
      </c>
      <c r="AU12" s="45" t="s">
        <v>14</v>
      </c>
      <c r="AV12" s="45" t="s">
        <v>14</v>
      </c>
      <c r="AW12" s="45" t="s">
        <v>14</v>
      </c>
      <c r="AX12" s="45" t="s">
        <v>14</v>
      </c>
      <c r="AY12" s="45" t="s">
        <v>14</v>
      </c>
      <c r="AZ12" s="45" t="s">
        <v>14</v>
      </c>
      <c r="BA12" s="45" t="s">
        <v>14</v>
      </c>
      <c r="BB12" s="45" t="s">
        <v>14</v>
      </c>
      <c r="BC12" s="45">
        <v>81</v>
      </c>
      <c r="BF12" s="46"/>
    </row>
    <row r="13" spans="1:59" s="45" customFormat="1" ht="17" x14ac:dyDescent="0.2">
      <c r="A13" s="84" t="s">
        <v>26</v>
      </c>
      <c r="B13" s="84" t="s">
        <v>14</v>
      </c>
      <c r="C13" s="84">
        <v>65.900000000000006</v>
      </c>
      <c r="D13" s="84" t="s">
        <v>16</v>
      </c>
      <c r="E13" s="87">
        <v>8</v>
      </c>
      <c r="F13" s="87">
        <v>4</v>
      </c>
      <c r="G13" s="87">
        <v>12</v>
      </c>
      <c r="H13" s="87">
        <v>57</v>
      </c>
      <c r="I13" s="87">
        <v>54</v>
      </c>
      <c r="J13" s="87">
        <v>46</v>
      </c>
      <c r="K13" s="87">
        <v>7.85</v>
      </c>
      <c r="L13" s="87">
        <v>72</v>
      </c>
      <c r="M13" s="87">
        <v>7.2</v>
      </c>
      <c r="N13" s="87">
        <v>39</v>
      </c>
      <c r="O13" s="87">
        <v>4</v>
      </c>
      <c r="P13" s="87">
        <v>6</v>
      </c>
      <c r="Q13" s="87">
        <v>10</v>
      </c>
      <c r="R13" s="87">
        <v>5.9</v>
      </c>
      <c r="S13" s="84" t="s">
        <v>14</v>
      </c>
      <c r="T13" s="84" t="s">
        <v>14</v>
      </c>
      <c r="U13" s="84" t="s">
        <v>14</v>
      </c>
      <c r="V13" s="84" t="s">
        <v>14</v>
      </c>
      <c r="W13" s="84" t="s">
        <v>14</v>
      </c>
      <c r="X13" s="84" t="s">
        <v>14</v>
      </c>
      <c r="Y13" s="84" t="s">
        <v>14</v>
      </c>
      <c r="Z13" s="84" t="s">
        <v>14</v>
      </c>
      <c r="AA13" s="84" t="s">
        <v>14</v>
      </c>
      <c r="AB13" s="84" t="s">
        <v>14</v>
      </c>
      <c r="AC13" s="84" t="s">
        <v>14</v>
      </c>
      <c r="AD13" s="84" t="s">
        <v>14</v>
      </c>
      <c r="AE13" s="84" t="s">
        <v>14</v>
      </c>
      <c r="AF13" s="84" t="s">
        <v>14</v>
      </c>
      <c r="AG13" s="84" t="s">
        <v>14</v>
      </c>
      <c r="AH13" s="84" t="s">
        <v>14</v>
      </c>
      <c r="AI13" s="84" t="s">
        <v>14</v>
      </c>
      <c r="AJ13" s="84" t="s">
        <v>14</v>
      </c>
      <c r="AK13" s="84" t="s">
        <v>14</v>
      </c>
      <c r="AL13" s="84" t="s">
        <v>14</v>
      </c>
      <c r="AM13" s="84" t="s">
        <v>14</v>
      </c>
      <c r="AN13" s="84" t="s">
        <v>14</v>
      </c>
      <c r="AO13" s="84" t="s">
        <v>14</v>
      </c>
      <c r="AP13" s="84" t="s">
        <v>14</v>
      </c>
      <c r="AQ13" s="84" t="s">
        <v>14</v>
      </c>
      <c r="AR13" s="84" t="s">
        <v>14</v>
      </c>
      <c r="AS13" s="84" t="s">
        <v>14</v>
      </c>
      <c r="AT13" s="84" t="s">
        <v>14</v>
      </c>
      <c r="AU13" s="84" t="s">
        <v>14</v>
      </c>
      <c r="AV13" s="84" t="s">
        <v>14</v>
      </c>
      <c r="AW13" s="84" t="s">
        <v>14</v>
      </c>
      <c r="AX13" s="84" t="s">
        <v>14</v>
      </c>
      <c r="AY13" s="84" t="s">
        <v>14</v>
      </c>
      <c r="AZ13" s="84" t="s">
        <v>14</v>
      </c>
      <c r="BA13" s="84" t="s">
        <v>14</v>
      </c>
      <c r="BB13" s="84" t="s">
        <v>14</v>
      </c>
      <c r="BC13" s="84">
        <v>72</v>
      </c>
      <c r="BD13" s="84"/>
      <c r="BE13" s="84"/>
      <c r="BF13" s="85"/>
    </row>
    <row r="14" spans="1:59" s="45" customFormat="1" ht="17" x14ac:dyDescent="0.2">
      <c r="A14" s="84" t="s">
        <v>27</v>
      </c>
      <c r="B14" s="84" t="s">
        <v>14</v>
      </c>
      <c r="C14" s="84">
        <v>13.3</v>
      </c>
      <c r="D14" s="84" t="s">
        <v>23</v>
      </c>
      <c r="E14" s="84">
        <v>3</v>
      </c>
      <c r="F14" s="84">
        <v>1</v>
      </c>
      <c r="G14" s="84">
        <v>4</v>
      </c>
      <c r="H14" s="84">
        <v>30</v>
      </c>
      <c r="I14" s="84">
        <v>21</v>
      </c>
      <c r="J14" s="84">
        <v>2</v>
      </c>
      <c r="K14" s="84">
        <v>2.65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 t="s">
        <v>14</v>
      </c>
      <c r="T14" s="84" t="s">
        <v>14</v>
      </c>
      <c r="U14" s="84" t="s">
        <v>14</v>
      </c>
      <c r="V14" s="84" t="s">
        <v>14</v>
      </c>
      <c r="W14" s="84" t="s">
        <v>14</v>
      </c>
      <c r="X14" s="84" t="s">
        <v>14</v>
      </c>
      <c r="Y14" s="84" t="s">
        <v>14</v>
      </c>
      <c r="Z14" s="84" t="s">
        <v>14</v>
      </c>
      <c r="AA14" s="84" t="s">
        <v>14</v>
      </c>
      <c r="AB14" s="84" t="s">
        <v>14</v>
      </c>
      <c r="AC14" s="84" t="s">
        <v>14</v>
      </c>
      <c r="AD14" s="84" t="s">
        <v>14</v>
      </c>
      <c r="AE14" s="84" t="s">
        <v>14</v>
      </c>
      <c r="AF14" s="84" t="s">
        <v>14</v>
      </c>
      <c r="AG14" s="84" t="s">
        <v>14</v>
      </c>
      <c r="AH14" s="84" t="s">
        <v>14</v>
      </c>
      <c r="AI14" s="84" t="s">
        <v>14</v>
      </c>
      <c r="AJ14" s="84" t="s">
        <v>14</v>
      </c>
      <c r="AK14" s="84" t="s">
        <v>14</v>
      </c>
      <c r="AL14" s="84" t="s">
        <v>14</v>
      </c>
      <c r="AM14" s="84" t="s">
        <v>14</v>
      </c>
      <c r="AN14" s="84" t="s">
        <v>14</v>
      </c>
      <c r="AO14" s="84" t="s">
        <v>14</v>
      </c>
      <c r="AP14" s="84" t="s">
        <v>14</v>
      </c>
      <c r="AQ14" s="84" t="s">
        <v>14</v>
      </c>
      <c r="AR14" s="84" t="s">
        <v>14</v>
      </c>
      <c r="AS14" s="84" t="s">
        <v>14</v>
      </c>
      <c r="AT14" s="84" t="s">
        <v>14</v>
      </c>
      <c r="AU14" s="84" t="s">
        <v>14</v>
      </c>
      <c r="AV14" s="84" t="s">
        <v>14</v>
      </c>
      <c r="AW14" s="84" t="s">
        <v>14</v>
      </c>
      <c r="AX14" s="84" t="s">
        <v>14</v>
      </c>
      <c r="AY14" s="84" t="s">
        <v>14</v>
      </c>
      <c r="AZ14" s="84" t="s">
        <v>14</v>
      </c>
      <c r="BA14" s="84" t="s">
        <v>14</v>
      </c>
      <c r="BB14" s="84" t="s">
        <v>14</v>
      </c>
      <c r="BC14" s="84">
        <v>40</v>
      </c>
      <c r="BD14" s="84"/>
      <c r="BE14" s="84"/>
      <c r="BF14" s="85"/>
    </row>
    <row r="15" spans="1:59" s="45" customFormat="1" ht="17" x14ac:dyDescent="0.2">
      <c r="A15" s="84" t="s">
        <v>29</v>
      </c>
      <c r="B15" s="84" t="s">
        <v>14</v>
      </c>
      <c r="C15" s="84">
        <v>30.7</v>
      </c>
      <c r="D15" s="84" t="s">
        <v>16</v>
      </c>
      <c r="E15" s="84">
        <v>3</v>
      </c>
      <c r="F15" s="84">
        <v>3</v>
      </c>
      <c r="G15" s="84">
        <v>6</v>
      </c>
      <c r="H15" s="84">
        <v>45</v>
      </c>
      <c r="I15" s="84">
        <v>43</v>
      </c>
      <c r="J15" s="84">
        <v>33</v>
      </c>
      <c r="K15" s="84">
        <v>6.05</v>
      </c>
      <c r="L15" s="84">
        <v>36</v>
      </c>
      <c r="M15" s="84">
        <v>3.6</v>
      </c>
      <c r="N15" s="84">
        <v>23</v>
      </c>
      <c r="O15" s="84">
        <v>1</v>
      </c>
      <c r="P15" s="84">
        <v>1</v>
      </c>
      <c r="Q15" s="84">
        <v>2</v>
      </c>
      <c r="R15" s="84">
        <v>2.7</v>
      </c>
      <c r="S15" s="84" t="s">
        <v>14</v>
      </c>
      <c r="T15" s="84" t="s">
        <v>14</v>
      </c>
      <c r="U15" s="84" t="s">
        <v>14</v>
      </c>
      <c r="V15" s="84" t="s">
        <v>14</v>
      </c>
      <c r="W15" s="84" t="s">
        <v>14</v>
      </c>
      <c r="X15" s="84" t="s">
        <v>14</v>
      </c>
      <c r="Y15" s="84" t="s">
        <v>14</v>
      </c>
      <c r="Z15" s="84" t="s">
        <v>14</v>
      </c>
      <c r="AA15" s="84" t="s">
        <v>14</v>
      </c>
      <c r="AB15" s="84" t="s">
        <v>14</v>
      </c>
      <c r="AC15" s="84" t="s">
        <v>14</v>
      </c>
      <c r="AD15" s="84" t="s">
        <v>14</v>
      </c>
      <c r="AE15" s="84" t="s">
        <v>14</v>
      </c>
      <c r="AF15" s="84" t="s">
        <v>14</v>
      </c>
      <c r="AG15" s="84" t="s">
        <v>14</v>
      </c>
      <c r="AH15" s="84" t="s">
        <v>14</v>
      </c>
      <c r="AI15" s="84" t="s">
        <v>14</v>
      </c>
      <c r="AJ15" s="84" t="s">
        <v>14</v>
      </c>
      <c r="AK15" s="84" t="s">
        <v>14</v>
      </c>
      <c r="AL15" s="84" t="s">
        <v>14</v>
      </c>
      <c r="AM15" s="84" t="s">
        <v>14</v>
      </c>
      <c r="AN15" s="84" t="s">
        <v>14</v>
      </c>
      <c r="AO15" s="84" t="s">
        <v>14</v>
      </c>
      <c r="AP15" s="84" t="s">
        <v>14</v>
      </c>
      <c r="AQ15" s="84" t="s">
        <v>14</v>
      </c>
      <c r="AR15" s="84" t="s">
        <v>14</v>
      </c>
      <c r="AS15" s="84" t="s">
        <v>14</v>
      </c>
      <c r="AT15" s="84" t="s">
        <v>14</v>
      </c>
      <c r="AU15" s="84" t="s">
        <v>14</v>
      </c>
      <c r="AV15" s="84" t="s">
        <v>14</v>
      </c>
      <c r="AW15" s="84" t="s">
        <v>14</v>
      </c>
      <c r="AX15" s="84" t="s">
        <v>14</v>
      </c>
      <c r="AY15" s="84" t="s">
        <v>14</v>
      </c>
      <c r="AZ15" s="84" t="s">
        <v>14</v>
      </c>
      <c r="BA15" s="84" t="s">
        <v>14</v>
      </c>
      <c r="BB15" s="84" t="s">
        <v>14</v>
      </c>
      <c r="BC15" s="84">
        <v>49</v>
      </c>
      <c r="BD15" s="84"/>
      <c r="BE15" s="84"/>
      <c r="BF15" s="85"/>
    </row>
    <row r="16" spans="1:59" s="45" customFormat="1" ht="17" x14ac:dyDescent="0.2">
      <c r="A16" s="84" t="s">
        <v>30</v>
      </c>
      <c r="B16" s="84" t="s">
        <v>14</v>
      </c>
      <c r="C16" s="84">
        <v>18</v>
      </c>
      <c r="D16" s="84" t="s">
        <v>16</v>
      </c>
      <c r="E16" s="84">
        <v>0</v>
      </c>
      <c r="F16" s="84">
        <v>1</v>
      </c>
      <c r="G16" s="84">
        <v>1</v>
      </c>
      <c r="H16" s="84">
        <v>51</v>
      </c>
      <c r="I16" s="84">
        <v>48</v>
      </c>
      <c r="J16" s="84">
        <v>53</v>
      </c>
      <c r="K16" s="84">
        <v>7.6</v>
      </c>
      <c r="L16" s="84">
        <v>4</v>
      </c>
      <c r="M16" s="84">
        <v>0.4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 t="s">
        <v>14</v>
      </c>
      <c r="T16" s="84" t="s">
        <v>14</v>
      </c>
      <c r="U16" s="84" t="s">
        <v>14</v>
      </c>
      <c r="V16" s="84" t="s">
        <v>14</v>
      </c>
      <c r="W16" s="84" t="s">
        <v>14</v>
      </c>
      <c r="X16" s="84" t="s">
        <v>14</v>
      </c>
      <c r="Y16" s="84" t="s">
        <v>14</v>
      </c>
      <c r="Z16" s="84" t="s">
        <v>14</v>
      </c>
      <c r="AA16" s="84" t="s">
        <v>14</v>
      </c>
      <c r="AB16" s="84" t="s">
        <v>14</v>
      </c>
      <c r="AC16" s="84" t="s">
        <v>14</v>
      </c>
      <c r="AD16" s="84" t="s">
        <v>14</v>
      </c>
      <c r="AE16" s="84" t="s">
        <v>14</v>
      </c>
      <c r="AF16" s="84" t="s">
        <v>14</v>
      </c>
      <c r="AG16" s="84" t="s">
        <v>14</v>
      </c>
      <c r="AH16" s="84" t="s">
        <v>14</v>
      </c>
      <c r="AI16" s="84" t="s">
        <v>14</v>
      </c>
      <c r="AJ16" s="84" t="s">
        <v>14</v>
      </c>
      <c r="AK16" s="84" t="s">
        <v>14</v>
      </c>
      <c r="AL16" s="84" t="s">
        <v>14</v>
      </c>
      <c r="AM16" s="84" t="s">
        <v>14</v>
      </c>
      <c r="AN16" s="84" t="s">
        <v>14</v>
      </c>
      <c r="AO16" s="84" t="s">
        <v>14</v>
      </c>
      <c r="AP16" s="84" t="s">
        <v>14</v>
      </c>
      <c r="AQ16" s="84" t="s">
        <v>14</v>
      </c>
      <c r="AR16" s="84" t="s">
        <v>14</v>
      </c>
      <c r="AS16" s="84" t="s">
        <v>14</v>
      </c>
      <c r="AT16" s="84" t="s">
        <v>14</v>
      </c>
      <c r="AU16" s="84" t="s">
        <v>14</v>
      </c>
      <c r="AV16" s="84" t="s">
        <v>14</v>
      </c>
      <c r="AW16" s="84" t="s">
        <v>14</v>
      </c>
      <c r="AX16" s="84" t="s">
        <v>14</v>
      </c>
      <c r="AY16" s="84" t="s">
        <v>14</v>
      </c>
      <c r="AZ16" s="84" t="s">
        <v>14</v>
      </c>
      <c r="BA16" s="84" t="s">
        <v>14</v>
      </c>
      <c r="BB16" s="84" t="s">
        <v>14</v>
      </c>
      <c r="BC16" s="84">
        <v>44</v>
      </c>
      <c r="BD16" s="84"/>
      <c r="BE16" s="84"/>
      <c r="BF16" s="85"/>
    </row>
    <row r="17" spans="1:58" s="45" customFormat="1" ht="17" x14ac:dyDescent="0.2">
      <c r="A17" s="84" t="s">
        <v>31</v>
      </c>
      <c r="B17" s="84" t="s">
        <v>14</v>
      </c>
      <c r="C17" s="84">
        <v>19.899999999999999</v>
      </c>
      <c r="D17" s="84" t="s">
        <v>16</v>
      </c>
      <c r="E17" s="88">
        <v>0</v>
      </c>
      <c r="F17" s="84">
        <v>1</v>
      </c>
      <c r="G17" s="84">
        <v>1</v>
      </c>
      <c r="H17" s="84">
        <v>51</v>
      </c>
      <c r="I17" s="84">
        <v>56</v>
      </c>
      <c r="J17" s="84">
        <v>40</v>
      </c>
      <c r="K17" s="84">
        <v>7.35</v>
      </c>
      <c r="L17" s="84">
        <v>9</v>
      </c>
      <c r="M17" s="84">
        <v>0.9</v>
      </c>
      <c r="N17" s="84">
        <v>5</v>
      </c>
      <c r="O17" s="84">
        <v>0</v>
      </c>
      <c r="P17" s="84">
        <v>1</v>
      </c>
      <c r="Q17" s="84">
        <v>1</v>
      </c>
      <c r="R17" s="84">
        <v>0.7</v>
      </c>
      <c r="S17" s="84" t="s">
        <v>14</v>
      </c>
      <c r="T17" s="84" t="s">
        <v>14</v>
      </c>
      <c r="U17" s="84" t="s">
        <v>14</v>
      </c>
      <c r="V17" s="84" t="s">
        <v>14</v>
      </c>
      <c r="W17" s="84" t="s">
        <v>14</v>
      </c>
      <c r="X17" s="84" t="s">
        <v>14</v>
      </c>
      <c r="Y17" s="84" t="s">
        <v>14</v>
      </c>
      <c r="Z17" s="84" t="s">
        <v>14</v>
      </c>
      <c r="AA17" s="84" t="s">
        <v>14</v>
      </c>
      <c r="AB17" s="84" t="s">
        <v>14</v>
      </c>
      <c r="AC17" s="84" t="s">
        <v>14</v>
      </c>
      <c r="AD17" s="84" t="s">
        <v>14</v>
      </c>
      <c r="AE17" s="84" t="s">
        <v>14</v>
      </c>
      <c r="AF17" s="84" t="s">
        <v>14</v>
      </c>
      <c r="AG17" s="84" t="s">
        <v>14</v>
      </c>
      <c r="AH17" s="84" t="s">
        <v>14</v>
      </c>
      <c r="AI17" s="84" t="s">
        <v>14</v>
      </c>
      <c r="AJ17" s="84" t="s">
        <v>14</v>
      </c>
      <c r="AK17" s="84" t="s">
        <v>14</v>
      </c>
      <c r="AL17" s="84" t="s">
        <v>14</v>
      </c>
      <c r="AM17" s="84" t="s">
        <v>14</v>
      </c>
      <c r="AN17" s="84" t="s">
        <v>14</v>
      </c>
      <c r="AO17" s="84" t="s">
        <v>14</v>
      </c>
      <c r="AP17" s="84" t="s">
        <v>14</v>
      </c>
      <c r="AQ17" s="84" t="s">
        <v>14</v>
      </c>
      <c r="AR17" s="84" t="s">
        <v>14</v>
      </c>
      <c r="AS17" s="84" t="s">
        <v>14</v>
      </c>
      <c r="AT17" s="84" t="s">
        <v>14</v>
      </c>
      <c r="AU17" s="84" t="s">
        <v>14</v>
      </c>
      <c r="AV17" s="84" t="s">
        <v>14</v>
      </c>
      <c r="AW17" s="84" t="s">
        <v>14</v>
      </c>
      <c r="AX17" s="84" t="s">
        <v>14</v>
      </c>
      <c r="AY17" s="84" t="s">
        <v>14</v>
      </c>
      <c r="AZ17" s="84" t="s">
        <v>14</v>
      </c>
      <c r="BA17" s="84" t="s">
        <v>14</v>
      </c>
      <c r="BB17" s="84" t="s">
        <v>14</v>
      </c>
      <c r="BC17" s="84">
        <v>87</v>
      </c>
      <c r="BD17" s="84"/>
      <c r="BE17" s="84"/>
      <c r="BF17" s="85"/>
    </row>
    <row r="18" spans="1:58" s="78" customFormat="1" ht="17" x14ac:dyDescent="0.2">
      <c r="A18" s="78" t="s">
        <v>146</v>
      </c>
      <c r="B18" s="78" t="s">
        <v>13</v>
      </c>
      <c r="C18" s="78">
        <v>48.8</v>
      </c>
      <c r="D18" s="78" t="s">
        <v>60</v>
      </c>
      <c r="E18" s="78">
        <v>6</v>
      </c>
      <c r="F18" s="78">
        <v>1</v>
      </c>
      <c r="G18" s="78">
        <v>7</v>
      </c>
      <c r="H18" s="78">
        <v>60</v>
      </c>
      <c r="I18" s="78">
        <v>51</v>
      </c>
      <c r="J18" s="78">
        <v>7</v>
      </c>
      <c r="K18" s="78">
        <v>5.9</v>
      </c>
      <c r="L18" s="78">
        <v>88</v>
      </c>
      <c r="M18" s="78">
        <v>8.8000000000000007</v>
      </c>
      <c r="N18" s="78">
        <v>21</v>
      </c>
      <c r="O18" s="78">
        <v>2</v>
      </c>
      <c r="P18" s="78">
        <v>2</v>
      </c>
      <c r="Q18" s="78">
        <v>2</v>
      </c>
      <c r="R18" s="78">
        <v>2.7</v>
      </c>
      <c r="S18" s="78" t="s">
        <v>13</v>
      </c>
      <c r="T18" s="78" t="s">
        <v>13</v>
      </c>
      <c r="U18" s="78" t="s">
        <v>13</v>
      </c>
      <c r="V18" s="78" t="s">
        <v>13</v>
      </c>
      <c r="W18" s="78" t="s">
        <v>13</v>
      </c>
      <c r="X18" s="78" t="s">
        <v>13</v>
      </c>
      <c r="Y18" s="78" t="s">
        <v>13</v>
      </c>
      <c r="Z18" s="78" t="s">
        <v>13</v>
      </c>
      <c r="AA18" s="78" t="s">
        <v>13</v>
      </c>
      <c r="AB18" s="78" t="s">
        <v>13</v>
      </c>
      <c r="AC18" s="78" t="s">
        <v>13</v>
      </c>
      <c r="AD18" s="78" t="s">
        <v>13</v>
      </c>
      <c r="AE18" s="78" t="s">
        <v>13</v>
      </c>
      <c r="AF18" s="78" t="s">
        <v>13</v>
      </c>
      <c r="AG18" s="78" t="s">
        <v>13</v>
      </c>
      <c r="AH18" s="78" t="s">
        <v>13</v>
      </c>
      <c r="AI18" s="78" t="s">
        <v>13</v>
      </c>
      <c r="AJ18" s="78" t="s">
        <v>13</v>
      </c>
      <c r="AK18" s="78" t="s">
        <v>13</v>
      </c>
      <c r="AL18" s="78" t="s">
        <v>13</v>
      </c>
      <c r="AM18" s="78" t="s">
        <v>13</v>
      </c>
      <c r="AN18" s="78" t="s">
        <v>13</v>
      </c>
      <c r="AO18" s="78" t="s">
        <v>13</v>
      </c>
      <c r="AP18" s="78" t="s">
        <v>13</v>
      </c>
      <c r="AQ18" s="78" t="s">
        <v>13</v>
      </c>
      <c r="AR18" s="78" t="s">
        <v>13</v>
      </c>
      <c r="AS18" s="78" t="s">
        <v>13</v>
      </c>
      <c r="AT18" s="78" t="s">
        <v>13</v>
      </c>
      <c r="AU18" s="78" t="s">
        <v>13</v>
      </c>
      <c r="AV18" s="78" t="s">
        <v>13</v>
      </c>
      <c r="AW18" s="78" t="s">
        <v>13</v>
      </c>
      <c r="AX18" s="78" t="s">
        <v>13</v>
      </c>
      <c r="AY18" s="78" t="s">
        <v>13</v>
      </c>
      <c r="AZ18" s="78" t="s">
        <v>13</v>
      </c>
      <c r="BA18" s="78" t="s">
        <v>13</v>
      </c>
      <c r="BB18" s="78" t="s">
        <v>13</v>
      </c>
      <c r="BC18" s="78">
        <v>77</v>
      </c>
      <c r="BF18" s="89"/>
    </row>
    <row r="19" spans="1:58" s="78" customFormat="1" ht="17" x14ac:dyDescent="0.2">
      <c r="A19" s="78" t="s">
        <v>147</v>
      </c>
      <c r="B19" s="78" t="s">
        <v>13</v>
      </c>
      <c r="C19" s="78">
        <v>76.7</v>
      </c>
      <c r="D19" s="78" t="s">
        <v>36</v>
      </c>
      <c r="E19" s="78">
        <v>8</v>
      </c>
      <c r="F19" s="78">
        <v>5</v>
      </c>
      <c r="G19" s="78">
        <v>13</v>
      </c>
      <c r="H19" s="78">
        <v>57</v>
      </c>
      <c r="I19" s="78">
        <v>60</v>
      </c>
      <c r="J19" s="78">
        <v>70</v>
      </c>
      <c r="K19" s="78">
        <v>9.35</v>
      </c>
      <c r="L19" s="78">
        <v>88</v>
      </c>
      <c r="M19" s="78">
        <v>8.8000000000000007</v>
      </c>
      <c r="N19" s="78">
        <v>52</v>
      </c>
      <c r="O19" s="78">
        <v>3</v>
      </c>
      <c r="P19" s="78">
        <v>9</v>
      </c>
      <c r="Q19" s="78">
        <v>8</v>
      </c>
      <c r="R19" s="78">
        <v>7.2</v>
      </c>
      <c r="S19" s="78" t="s">
        <v>13</v>
      </c>
      <c r="T19" s="78" t="s">
        <v>13</v>
      </c>
      <c r="U19" s="78" t="s">
        <v>13</v>
      </c>
      <c r="V19" s="78" t="s">
        <v>13</v>
      </c>
      <c r="W19" s="78" t="s">
        <v>13</v>
      </c>
      <c r="X19" s="78" t="s">
        <v>13</v>
      </c>
      <c r="Y19" s="78" t="s">
        <v>13</v>
      </c>
      <c r="Z19" s="78" t="s">
        <v>13</v>
      </c>
      <c r="AA19" s="78" t="s">
        <v>13</v>
      </c>
      <c r="AB19" s="78" t="s">
        <v>13</v>
      </c>
      <c r="AC19" s="78" t="s">
        <v>13</v>
      </c>
      <c r="AD19" s="78" t="s">
        <v>13</v>
      </c>
      <c r="AE19" s="78" t="s">
        <v>13</v>
      </c>
      <c r="AF19" s="78" t="s">
        <v>13</v>
      </c>
      <c r="AG19" s="78" t="s">
        <v>13</v>
      </c>
      <c r="AH19" s="78" t="s">
        <v>13</v>
      </c>
      <c r="AI19" s="78" t="s">
        <v>13</v>
      </c>
      <c r="AJ19" s="78" t="s">
        <v>13</v>
      </c>
      <c r="AK19" s="78" t="s">
        <v>13</v>
      </c>
      <c r="AL19" s="78" t="s">
        <v>13</v>
      </c>
      <c r="AM19" s="78" t="s">
        <v>13</v>
      </c>
      <c r="AN19" s="78" t="s">
        <v>13</v>
      </c>
      <c r="AO19" s="78" t="s">
        <v>13</v>
      </c>
      <c r="AP19" s="78" t="s">
        <v>13</v>
      </c>
      <c r="AQ19" s="78" t="s">
        <v>13</v>
      </c>
      <c r="AR19" s="78" t="s">
        <v>13</v>
      </c>
      <c r="AS19" s="78" t="s">
        <v>13</v>
      </c>
      <c r="AT19" s="78" t="s">
        <v>13</v>
      </c>
      <c r="AU19" s="78" t="s">
        <v>13</v>
      </c>
      <c r="AV19" s="78" t="s">
        <v>13</v>
      </c>
      <c r="AW19" s="78" t="s">
        <v>13</v>
      </c>
      <c r="AX19" s="78" t="s">
        <v>13</v>
      </c>
      <c r="AY19" s="78" t="s">
        <v>13</v>
      </c>
      <c r="AZ19" s="78" t="s">
        <v>13</v>
      </c>
      <c r="BA19" s="78" t="s">
        <v>13</v>
      </c>
      <c r="BB19" s="78" t="s">
        <v>13</v>
      </c>
      <c r="BC19" s="78">
        <v>80</v>
      </c>
      <c r="BF19" s="89"/>
    </row>
    <row r="20" spans="1:58" s="78" customFormat="1" ht="17" x14ac:dyDescent="0.2">
      <c r="A20" s="78" t="s">
        <v>148</v>
      </c>
      <c r="B20" s="78" t="s">
        <v>13</v>
      </c>
      <c r="C20" s="78">
        <v>17.7</v>
      </c>
      <c r="D20" s="78" t="s">
        <v>16</v>
      </c>
      <c r="E20" s="78">
        <v>3</v>
      </c>
      <c r="F20" s="78">
        <v>1</v>
      </c>
      <c r="G20" s="78">
        <v>4</v>
      </c>
      <c r="H20" s="78">
        <v>48</v>
      </c>
      <c r="I20" s="78">
        <v>33</v>
      </c>
      <c r="J20" s="78">
        <v>10</v>
      </c>
      <c r="K20" s="78">
        <v>4.55</v>
      </c>
      <c r="L20" s="78">
        <v>0</v>
      </c>
      <c r="M20" s="78">
        <v>0</v>
      </c>
      <c r="N20" s="78">
        <v>3</v>
      </c>
      <c r="O20" s="78">
        <v>0</v>
      </c>
      <c r="P20" s="78">
        <v>0</v>
      </c>
      <c r="Q20" s="78">
        <v>0</v>
      </c>
      <c r="R20" s="78">
        <v>0.3</v>
      </c>
      <c r="S20" s="78" t="s">
        <v>13</v>
      </c>
      <c r="T20" s="78" t="s">
        <v>13</v>
      </c>
      <c r="U20" s="78" t="s">
        <v>13</v>
      </c>
      <c r="V20" s="78" t="s">
        <v>13</v>
      </c>
      <c r="W20" s="78" t="s">
        <v>13</v>
      </c>
      <c r="X20" s="78" t="s">
        <v>13</v>
      </c>
      <c r="Y20" s="78" t="s">
        <v>13</v>
      </c>
      <c r="Z20" s="78" t="s">
        <v>13</v>
      </c>
      <c r="AA20" s="78" t="s">
        <v>13</v>
      </c>
      <c r="AB20" s="78" t="s">
        <v>13</v>
      </c>
      <c r="AC20" s="78" t="s">
        <v>13</v>
      </c>
      <c r="AD20" s="78" t="s">
        <v>13</v>
      </c>
      <c r="AE20" s="78" t="s">
        <v>13</v>
      </c>
      <c r="AF20" s="78" t="s">
        <v>13</v>
      </c>
      <c r="AG20" s="78" t="s">
        <v>13</v>
      </c>
      <c r="AH20" s="78" t="s">
        <v>13</v>
      </c>
      <c r="AI20" s="78" t="s">
        <v>13</v>
      </c>
      <c r="AJ20" s="78" t="s">
        <v>13</v>
      </c>
      <c r="AK20" s="78" t="s">
        <v>13</v>
      </c>
      <c r="AL20" s="78" t="s">
        <v>13</v>
      </c>
      <c r="AM20" s="78" t="s">
        <v>13</v>
      </c>
      <c r="AN20" s="78" t="s">
        <v>13</v>
      </c>
      <c r="AO20" s="78" t="s">
        <v>13</v>
      </c>
      <c r="AP20" s="78" t="s">
        <v>13</v>
      </c>
      <c r="AQ20" s="78" t="s">
        <v>13</v>
      </c>
      <c r="AR20" s="78" t="s">
        <v>13</v>
      </c>
      <c r="AS20" s="78" t="s">
        <v>13</v>
      </c>
      <c r="AT20" s="78" t="s">
        <v>13</v>
      </c>
      <c r="AU20" s="78" t="s">
        <v>13</v>
      </c>
      <c r="AV20" s="78" t="s">
        <v>13</v>
      </c>
      <c r="AW20" s="78" t="s">
        <v>13</v>
      </c>
      <c r="AX20" s="78" t="s">
        <v>13</v>
      </c>
      <c r="AY20" s="78" t="s">
        <v>13</v>
      </c>
      <c r="AZ20" s="78" t="s">
        <v>13</v>
      </c>
      <c r="BA20" s="78" t="s">
        <v>13</v>
      </c>
      <c r="BB20" s="78" t="s">
        <v>13</v>
      </c>
      <c r="BC20" s="78">
        <v>41</v>
      </c>
      <c r="BF20" s="89"/>
    </row>
    <row r="21" spans="1:58" s="78" customFormat="1" ht="17" x14ac:dyDescent="0.2">
      <c r="A21" s="78" t="s">
        <v>149</v>
      </c>
      <c r="B21" s="78" t="s">
        <v>13</v>
      </c>
      <c r="C21" s="78">
        <v>16.899999999999999</v>
      </c>
      <c r="D21" s="78" t="s">
        <v>16</v>
      </c>
      <c r="E21" s="78">
        <v>3</v>
      </c>
      <c r="F21" s="78">
        <v>0</v>
      </c>
      <c r="G21" s="78">
        <v>3</v>
      </c>
      <c r="H21" s="78">
        <v>51</v>
      </c>
      <c r="I21" s="78">
        <v>40</v>
      </c>
      <c r="J21" s="78">
        <v>18</v>
      </c>
      <c r="K21" s="78">
        <v>5.45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 t="s">
        <v>13</v>
      </c>
      <c r="T21" s="78" t="s">
        <v>13</v>
      </c>
      <c r="U21" s="78" t="s">
        <v>13</v>
      </c>
      <c r="V21" s="78" t="s">
        <v>13</v>
      </c>
      <c r="W21" s="78" t="s">
        <v>13</v>
      </c>
      <c r="X21" s="78" t="s">
        <v>13</v>
      </c>
      <c r="Y21" s="78" t="s">
        <v>13</v>
      </c>
      <c r="Z21" s="78" t="s">
        <v>13</v>
      </c>
      <c r="AA21" s="78" t="s">
        <v>13</v>
      </c>
      <c r="AB21" s="78" t="s">
        <v>13</v>
      </c>
      <c r="AC21" s="78" t="s">
        <v>13</v>
      </c>
      <c r="AD21" s="78" t="s">
        <v>13</v>
      </c>
      <c r="AE21" s="78" t="s">
        <v>13</v>
      </c>
      <c r="AF21" s="78" t="s">
        <v>13</v>
      </c>
      <c r="AG21" s="78" t="s">
        <v>13</v>
      </c>
      <c r="AH21" s="78" t="s">
        <v>13</v>
      </c>
      <c r="AI21" s="78" t="s">
        <v>13</v>
      </c>
      <c r="AJ21" s="78" t="s">
        <v>13</v>
      </c>
      <c r="AK21" s="78" t="s">
        <v>13</v>
      </c>
      <c r="AL21" s="78" t="s">
        <v>13</v>
      </c>
      <c r="AM21" s="78" t="s">
        <v>13</v>
      </c>
      <c r="AN21" s="78" t="s">
        <v>13</v>
      </c>
      <c r="AO21" s="78" t="s">
        <v>13</v>
      </c>
      <c r="AP21" s="78" t="s">
        <v>13</v>
      </c>
      <c r="AQ21" s="78" t="s">
        <v>13</v>
      </c>
      <c r="AR21" s="78" t="s">
        <v>13</v>
      </c>
      <c r="AS21" s="78" t="s">
        <v>13</v>
      </c>
      <c r="AT21" s="78" t="s">
        <v>13</v>
      </c>
      <c r="AU21" s="78" t="s">
        <v>13</v>
      </c>
      <c r="AV21" s="78" t="s">
        <v>13</v>
      </c>
      <c r="AW21" s="78" t="s">
        <v>13</v>
      </c>
      <c r="AX21" s="78" t="s">
        <v>13</v>
      </c>
      <c r="AY21" s="78" t="s">
        <v>13</v>
      </c>
      <c r="AZ21" s="78" t="s">
        <v>13</v>
      </c>
      <c r="BA21" s="78" t="s">
        <v>13</v>
      </c>
      <c r="BB21" s="78" t="s">
        <v>13</v>
      </c>
      <c r="BC21" s="78">
        <v>30</v>
      </c>
      <c r="BF21" s="89"/>
    </row>
    <row r="22" spans="1:58" s="78" customFormat="1" ht="17" x14ac:dyDescent="0.2">
      <c r="A22" s="78" t="s">
        <v>150</v>
      </c>
      <c r="B22" s="78" t="s">
        <v>13</v>
      </c>
      <c r="C22" s="78">
        <v>8.9</v>
      </c>
      <c r="D22" s="78" t="s">
        <v>23</v>
      </c>
      <c r="E22" s="78">
        <v>2</v>
      </c>
      <c r="F22" s="78">
        <v>0</v>
      </c>
      <c r="G22" s="78">
        <v>2</v>
      </c>
      <c r="H22" s="78">
        <v>36</v>
      </c>
      <c r="I22" s="78">
        <v>13</v>
      </c>
      <c r="J22" s="78">
        <v>0</v>
      </c>
      <c r="K22" s="78">
        <v>2.4500000000000002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 t="s">
        <v>13</v>
      </c>
      <c r="T22" s="78" t="s">
        <v>13</v>
      </c>
      <c r="U22" s="78" t="s">
        <v>13</v>
      </c>
      <c r="V22" s="78" t="s">
        <v>13</v>
      </c>
      <c r="W22" s="78" t="s">
        <v>13</v>
      </c>
      <c r="X22" s="78" t="s">
        <v>13</v>
      </c>
      <c r="Y22" s="78" t="s">
        <v>13</v>
      </c>
      <c r="Z22" s="78" t="s">
        <v>13</v>
      </c>
      <c r="AA22" s="78" t="s">
        <v>13</v>
      </c>
      <c r="AB22" s="78" t="s">
        <v>13</v>
      </c>
      <c r="AC22" s="78" t="s">
        <v>13</v>
      </c>
      <c r="AD22" s="78" t="s">
        <v>13</v>
      </c>
      <c r="AE22" s="78" t="s">
        <v>13</v>
      </c>
      <c r="AF22" s="78" t="s">
        <v>13</v>
      </c>
      <c r="AG22" s="78" t="s">
        <v>13</v>
      </c>
      <c r="AH22" s="78" t="s">
        <v>13</v>
      </c>
      <c r="AI22" s="78" t="s">
        <v>13</v>
      </c>
      <c r="AJ22" s="78" t="s">
        <v>13</v>
      </c>
      <c r="AK22" s="78" t="s">
        <v>13</v>
      </c>
      <c r="AL22" s="78" t="s">
        <v>13</v>
      </c>
      <c r="AM22" s="78" t="s">
        <v>13</v>
      </c>
      <c r="AN22" s="78" t="s">
        <v>13</v>
      </c>
      <c r="AO22" s="78" t="s">
        <v>13</v>
      </c>
      <c r="AP22" s="78" t="s">
        <v>13</v>
      </c>
      <c r="AQ22" s="78" t="s">
        <v>13</v>
      </c>
      <c r="AR22" s="78" t="s">
        <v>13</v>
      </c>
      <c r="AS22" s="78" t="s">
        <v>13</v>
      </c>
      <c r="AT22" s="78" t="s">
        <v>13</v>
      </c>
      <c r="AU22" s="78" t="s">
        <v>13</v>
      </c>
      <c r="AV22" s="78" t="s">
        <v>13</v>
      </c>
      <c r="AW22" s="78" t="s">
        <v>13</v>
      </c>
      <c r="AX22" s="78" t="s">
        <v>13</v>
      </c>
      <c r="AY22" s="78" t="s">
        <v>13</v>
      </c>
      <c r="AZ22" s="78" t="s">
        <v>13</v>
      </c>
      <c r="BA22" s="78" t="s">
        <v>13</v>
      </c>
      <c r="BB22" s="78" t="s">
        <v>13</v>
      </c>
      <c r="BC22" s="78" t="s">
        <v>13</v>
      </c>
      <c r="BF22" s="89"/>
    </row>
    <row r="23" spans="1:58" s="78" customFormat="1" ht="17" x14ac:dyDescent="0.2">
      <c r="A23" s="78" t="s">
        <v>151</v>
      </c>
      <c r="B23" s="78" t="s">
        <v>13</v>
      </c>
      <c r="C23" s="78" t="s">
        <v>13</v>
      </c>
      <c r="D23" s="78" t="s">
        <v>13</v>
      </c>
      <c r="E23" s="78" t="s">
        <v>13</v>
      </c>
      <c r="F23" s="78" t="s">
        <v>13</v>
      </c>
      <c r="G23" s="78" t="s">
        <v>13</v>
      </c>
      <c r="H23" s="78" t="s">
        <v>13</v>
      </c>
      <c r="I23" s="78" t="s">
        <v>13</v>
      </c>
      <c r="J23" s="78" t="s">
        <v>13</v>
      </c>
      <c r="K23" s="78" t="s">
        <v>13</v>
      </c>
      <c r="L23" s="78" t="s">
        <v>13</v>
      </c>
      <c r="M23" s="78" t="s">
        <v>13</v>
      </c>
      <c r="N23" s="78" t="s">
        <v>13</v>
      </c>
      <c r="O23" s="78" t="s">
        <v>13</v>
      </c>
      <c r="P23" s="78" t="s">
        <v>13</v>
      </c>
      <c r="Q23" s="78" t="s">
        <v>13</v>
      </c>
      <c r="R23" s="78" t="s">
        <v>13</v>
      </c>
      <c r="S23" s="78" t="s">
        <v>13</v>
      </c>
      <c r="T23" s="78" t="s">
        <v>13</v>
      </c>
      <c r="U23" s="78" t="s">
        <v>13</v>
      </c>
      <c r="V23" s="78" t="s">
        <v>13</v>
      </c>
      <c r="W23" s="78" t="s">
        <v>13</v>
      </c>
      <c r="X23" s="78" t="s">
        <v>13</v>
      </c>
      <c r="Y23" s="78" t="s">
        <v>13</v>
      </c>
      <c r="Z23" s="78" t="s">
        <v>13</v>
      </c>
      <c r="AA23" s="78" t="s">
        <v>13</v>
      </c>
      <c r="AB23" s="78" t="s">
        <v>13</v>
      </c>
      <c r="AC23" s="78" t="s">
        <v>13</v>
      </c>
      <c r="AD23" s="78" t="s">
        <v>13</v>
      </c>
      <c r="AE23" s="78" t="s">
        <v>13</v>
      </c>
      <c r="AF23" s="78" t="s">
        <v>13</v>
      </c>
      <c r="AG23" s="78" t="s">
        <v>13</v>
      </c>
      <c r="AH23" s="78" t="s">
        <v>13</v>
      </c>
      <c r="AI23" s="78" t="s">
        <v>13</v>
      </c>
      <c r="AJ23" s="78" t="s">
        <v>13</v>
      </c>
      <c r="AK23" s="78" t="s">
        <v>13</v>
      </c>
      <c r="AL23" s="78" t="s">
        <v>13</v>
      </c>
      <c r="AM23" s="78" t="s">
        <v>13</v>
      </c>
      <c r="AN23" s="78" t="s">
        <v>13</v>
      </c>
      <c r="AO23" s="78" t="s">
        <v>13</v>
      </c>
      <c r="AP23" s="78" t="s">
        <v>13</v>
      </c>
      <c r="AQ23" s="78" t="s">
        <v>13</v>
      </c>
      <c r="AR23" s="78" t="s">
        <v>13</v>
      </c>
      <c r="AS23" s="78" t="s">
        <v>13</v>
      </c>
      <c r="AT23" s="78" t="s">
        <v>13</v>
      </c>
      <c r="AU23" s="78" t="s">
        <v>13</v>
      </c>
      <c r="AV23" s="78" t="s">
        <v>13</v>
      </c>
      <c r="AW23" s="78" t="s">
        <v>13</v>
      </c>
      <c r="AX23" s="78" t="s">
        <v>13</v>
      </c>
      <c r="AY23" s="78" t="s">
        <v>13</v>
      </c>
      <c r="AZ23" s="78" t="s">
        <v>13</v>
      </c>
      <c r="BA23" s="78" t="s">
        <v>13</v>
      </c>
      <c r="BB23" s="78" t="s">
        <v>13</v>
      </c>
      <c r="BC23" s="78" t="s">
        <v>13</v>
      </c>
      <c r="BF23" s="89"/>
    </row>
    <row r="24" spans="1:58" s="45" customFormat="1" ht="17" x14ac:dyDescent="0.2">
      <c r="A24" s="45" t="s">
        <v>424</v>
      </c>
      <c r="B24" s="45">
        <v>11</v>
      </c>
      <c r="C24" s="45">
        <v>58.2</v>
      </c>
      <c r="D24" s="45" t="s">
        <v>16</v>
      </c>
      <c r="E24" s="45">
        <v>5</v>
      </c>
      <c r="F24" s="45">
        <v>3.5</v>
      </c>
      <c r="G24" s="45">
        <v>8.5</v>
      </c>
      <c r="H24" s="45">
        <v>54</v>
      </c>
      <c r="I24" s="45">
        <v>58</v>
      </c>
      <c r="J24" s="45">
        <v>42</v>
      </c>
      <c r="K24" s="45">
        <v>7.7</v>
      </c>
      <c r="L24" s="45">
        <v>54</v>
      </c>
      <c r="M24" s="45">
        <v>5.4</v>
      </c>
      <c r="N24" s="45">
        <v>49</v>
      </c>
      <c r="O24" s="45">
        <v>8</v>
      </c>
      <c r="P24" s="45">
        <v>10</v>
      </c>
      <c r="Q24" s="45">
        <v>8</v>
      </c>
      <c r="R24" s="45">
        <v>7.5</v>
      </c>
      <c r="S24" s="45">
        <v>3</v>
      </c>
      <c r="T24" s="45">
        <v>3</v>
      </c>
      <c r="U24" s="45">
        <v>3</v>
      </c>
      <c r="V24" s="45">
        <v>2</v>
      </c>
      <c r="W24" s="45">
        <v>16</v>
      </c>
      <c r="X24" s="45">
        <v>1</v>
      </c>
      <c r="Y24" s="45">
        <v>39</v>
      </c>
      <c r="Z24" s="45">
        <v>0</v>
      </c>
      <c r="AA24" s="45">
        <v>18</v>
      </c>
      <c r="AB24" s="45">
        <v>0</v>
      </c>
      <c r="AC24" s="45">
        <v>8</v>
      </c>
      <c r="AD24" s="45">
        <v>0</v>
      </c>
      <c r="AE24" s="45">
        <v>1</v>
      </c>
      <c r="AF24" s="45">
        <v>1</v>
      </c>
      <c r="AG24" s="45">
        <v>13</v>
      </c>
      <c r="AH24" s="45">
        <v>0</v>
      </c>
      <c r="AI24" s="45">
        <v>4</v>
      </c>
      <c r="AJ24" s="45">
        <v>3</v>
      </c>
      <c r="AK24" s="45">
        <v>3</v>
      </c>
      <c r="AL24" s="45">
        <v>0</v>
      </c>
      <c r="AM24" s="45">
        <v>1</v>
      </c>
      <c r="AN24" s="45">
        <v>11</v>
      </c>
      <c r="AO24" s="45" t="s">
        <v>14</v>
      </c>
      <c r="AP24" s="45" t="s">
        <v>14</v>
      </c>
      <c r="AQ24" s="45" t="s">
        <v>14</v>
      </c>
      <c r="AR24" s="45" t="s">
        <v>14</v>
      </c>
      <c r="AS24" s="45" t="s">
        <v>14</v>
      </c>
      <c r="AT24" s="45" t="s">
        <v>14</v>
      </c>
      <c r="AU24" s="45" t="s">
        <v>14</v>
      </c>
      <c r="AV24" s="45" t="s">
        <v>14</v>
      </c>
      <c r="AW24" s="45" t="s">
        <v>14</v>
      </c>
      <c r="AX24" s="45" t="s">
        <v>14</v>
      </c>
      <c r="AY24" s="45" t="s">
        <v>14</v>
      </c>
      <c r="AZ24" s="45" t="s">
        <v>14</v>
      </c>
      <c r="BA24" s="45" t="s">
        <v>14</v>
      </c>
      <c r="BB24" s="45" t="s">
        <v>14</v>
      </c>
      <c r="BC24" s="45">
        <v>94</v>
      </c>
      <c r="BD24" s="90"/>
      <c r="BF24" s="46"/>
    </row>
    <row r="25" spans="1:58" s="45" customFormat="1" ht="17" x14ac:dyDescent="0.2">
      <c r="A25" s="45" t="s">
        <v>425</v>
      </c>
      <c r="B25" s="45" t="s">
        <v>14</v>
      </c>
      <c r="C25" s="45">
        <f>SUM(G25,K25,M25,R25)*2</f>
        <v>41.8</v>
      </c>
      <c r="D25" s="45" t="s">
        <v>16</v>
      </c>
      <c r="E25" s="45">
        <v>5</v>
      </c>
      <c r="F25" s="45">
        <v>4</v>
      </c>
      <c r="G25" s="84">
        <f>SUM(E25:F25)</f>
        <v>9</v>
      </c>
      <c r="H25" s="45">
        <v>54</v>
      </c>
      <c r="I25" s="45">
        <v>50</v>
      </c>
      <c r="J25" s="45">
        <v>16</v>
      </c>
      <c r="K25" s="84">
        <f>SUM(H25:J25)/20</f>
        <v>6</v>
      </c>
      <c r="L25" s="45">
        <v>20</v>
      </c>
      <c r="M25" s="84">
        <f>L25/10</f>
        <v>2</v>
      </c>
      <c r="N25" s="45">
        <v>30</v>
      </c>
      <c r="O25" s="45">
        <v>3</v>
      </c>
      <c r="P25" s="45">
        <v>5</v>
      </c>
      <c r="Q25" s="45">
        <v>1</v>
      </c>
      <c r="R25" s="84">
        <f>SUM(N25:Q25)/10</f>
        <v>3.9</v>
      </c>
      <c r="S25" s="45" t="s">
        <v>14</v>
      </c>
      <c r="T25" s="45" t="s">
        <v>14</v>
      </c>
      <c r="U25" s="45" t="s">
        <v>14</v>
      </c>
      <c r="V25" s="45" t="s">
        <v>14</v>
      </c>
      <c r="W25" s="45" t="s">
        <v>14</v>
      </c>
      <c r="X25" s="45" t="s">
        <v>14</v>
      </c>
      <c r="Y25" s="45" t="s">
        <v>14</v>
      </c>
      <c r="Z25" s="45" t="s">
        <v>14</v>
      </c>
      <c r="AA25" s="45" t="s">
        <v>14</v>
      </c>
      <c r="AB25" s="45" t="s">
        <v>14</v>
      </c>
      <c r="AC25" s="45" t="s">
        <v>14</v>
      </c>
      <c r="AD25" s="45" t="s">
        <v>14</v>
      </c>
      <c r="AE25" s="45" t="s">
        <v>14</v>
      </c>
      <c r="AF25" s="45" t="s">
        <v>14</v>
      </c>
      <c r="AG25" s="45" t="s">
        <v>14</v>
      </c>
      <c r="AH25" s="45" t="s">
        <v>14</v>
      </c>
      <c r="AI25" s="45" t="s">
        <v>14</v>
      </c>
      <c r="AJ25" s="45" t="s">
        <v>14</v>
      </c>
      <c r="AK25" s="45" t="s">
        <v>14</v>
      </c>
      <c r="AL25" s="45" t="s">
        <v>14</v>
      </c>
      <c r="AM25" s="45" t="s">
        <v>14</v>
      </c>
      <c r="AN25" s="45" t="s">
        <v>14</v>
      </c>
      <c r="AO25" s="45" t="s">
        <v>14</v>
      </c>
      <c r="AP25" s="45" t="s">
        <v>14</v>
      </c>
      <c r="AQ25" s="45" t="s">
        <v>14</v>
      </c>
      <c r="AR25" s="45" t="s">
        <v>14</v>
      </c>
      <c r="AS25" s="45" t="s">
        <v>14</v>
      </c>
      <c r="AT25" s="45" t="s">
        <v>14</v>
      </c>
      <c r="AU25" s="45" t="s">
        <v>14</v>
      </c>
      <c r="AV25" s="45" t="s">
        <v>14</v>
      </c>
      <c r="AW25" s="45" t="s">
        <v>14</v>
      </c>
      <c r="AX25" s="45" t="s">
        <v>14</v>
      </c>
      <c r="AY25" s="45" t="s">
        <v>14</v>
      </c>
      <c r="AZ25" s="45" t="s">
        <v>14</v>
      </c>
      <c r="BA25" s="45" t="s">
        <v>14</v>
      </c>
      <c r="BB25" s="45" t="s">
        <v>14</v>
      </c>
      <c r="BC25" s="45">
        <v>52</v>
      </c>
      <c r="BD25" s="90"/>
      <c r="BF25" s="46"/>
    </row>
    <row r="26" spans="1:58" s="45" customFormat="1" ht="17" x14ac:dyDescent="0.2">
      <c r="A26" s="91" t="s">
        <v>40</v>
      </c>
      <c r="B26" s="45" t="s">
        <v>13</v>
      </c>
      <c r="C26" s="45" t="s">
        <v>13</v>
      </c>
      <c r="D26" s="45" t="s">
        <v>13</v>
      </c>
      <c r="E26" s="45" t="s">
        <v>13</v>
      </c>
      <c r="F26" s="45" t="s">
        <v>13</v>
      </c>
      <c r="G26" s="45" t="s">
        <v>13</v>
      </c>
      <c r="H26" s="45" t="s">
        <v>13</v>
      </c>
      <c r="I26" s="45" t="s">
        <v>13</v>
      </c>
      <c r="J26" s="45" t="s">
        <v>13</v>
      </c>
      <c r="K26" s="45" t="s">
        <v>13</v>
      </c>
      <c r="L26" s="45" t="s">
        <v>13</v>
      </c>
      <c r="M26" s="45" t="s">
        <v>13</v>
      </c>
      <c r="N26" s="45" t="s">
        <v>13</v>
      </c>
      <c r="O26" s="45" t="s">
        <v>13</v>
      </c>
      <c r="P26" s="45" t="s">
        <v>13</v>
      </c>
      <c r="Q26" s="45" t="s">
        <v>13</v>
      </c>
      <c r="R26" s="45" t="s">
        <v>13</v>
      </c>
      <c r="S26" s="45" t="s">
        <v>13</v>
      </c>
      <c r="T26" s="45" t="s">
        <v>13</v>
      </c>
      <c r="U26" s="45" t="s">
        <v>13</v>
      </c>
      <c r="V26" s="45" t="s">
        <v>13</v>
      </c>
      <c r="W26" s="45" t="s">
        <v>13</v>
      </c>
      <c r="X26" s="45" t="s">
        <v>13</v>
      </c>
      <c r="Y26" s="45" t="s">
        <v>13</v>
      </c>
      <c r="Z26" s="45" t="s">
        <v>13</v>
      </c>
      <c r="AA26" s="45" t="s">
        <v>13</v>
      </c>
      <c r="AB26" s="45" t="s">
        <v>13</v>
      </c>
      <c r="AC26" s="45" t="s">
        <v>13</v>
      </c>
      <c r="AD26" s="45" t="s">
        <v>13</v>
      </c>
      <c r="AE26" s="45" t="s">
        <v>13</v>
      </c>
      <c r="AF26" s="45" t="s">
        <v>13</v>
      </c>
      <c r="AG26" s="45" t="s">
        <v>13</v>
      </c>
      <c r="AH26" s="45" t="s">
        <v>13</v>
      </c>
      <c r="AI26" s="45" t="s">
        <v>13</v>
      </c>
      <c r="AJ26" s="45" t="s">
        <v>13</v>
      </c>
      <c r="AK26" s="45" t="s">
        <v>13</v>
      </c>
      <c r="AL26" s="45" t="s">
        <v>13</v>
      </c>
      <c r="AM26" s="45" t="s">
        <v>13</v>
      </c>
      <c r="AN26" s="45" t="s">
        <v>13</v>
      </c>
      <c r="AO26" s="45" t="s">
        <v>13</v>
      </c>
      <c r="AP26" s="45" t="s">
        <v>13</v>
      </c>
      <c r="AQ26" s="45" t="s">
        <v>13</v>
      </c>
      <c r="AR26" s="45" t="s">
        <v>13</v>
      </c>
      <c r="AS26" s="45" t="s">
        <v>13</v>
      </c>
      <c r="AT26" s="45" t="s">
        <v>13</v>
      </c>
      <c r="AU26" s="45" t="s">
        <v>13</v>
      </c>
      <c r="AV26" s="45" t="s">
        <v>13</v>
      </c>
      <c r="AW26" s="45" t="s">
        <v>13</v>
      </c>
      <c r="AX26" s="45" t="s">
        <v>13</v>
      </c>
      <c r="AY26" s="45" t="s">
        <v>13</v>
      </c>
      <c r="AZ26" s="45" t="s">
        <v>13</v>
      </c>
      <c r="BA26" s="45" t="s">
        <v>13</v>
      </c>
      <c r="BB26" s="45" t="s">
        <v>13</v>
      </c>
      <c r="BC26" s="45">
        <v>38</v>
      </c>
      <c r="BF26" s="46"/>
    </row>
    <row r="27" spans="1:58" s="45" customFormat="1" ht="17" x14ac:dyDescent="0.2">
      <c r="A27" s="45" t="s">
        <v>41</v>
      </c>
      <c r="B27" s="45" t="s">
        <v>14</v>
      </c>
      <c r="C27" s="45">
        <f>SUM(G27,K27,M27,R27)*2</f>
        <v>61.099999999999994</v>
      </c>
      <c r="D27" s="45" t="s">
        <v>16</v>
      </c>
      <c r="E27" s="45">
        <v>6</v>
      </c>
      <c r="F27" s="45">
        <v>4</v>
      </c>
      <c r="G27" s="45">
        <f t="shared" ref="G27:G33" si="0">SUM(E27:F27)</f>
        <v>10</v>
      </c>
      <c r="H27" s="45">
        <v>57</v>
      </c>
      <c r="I27" s="45">
        <v>55</v>
      </c>
      <c r="J27" s="45">
        <v>51</v>
      </c>
      <c r="K27" s="45">
        <f t="shared" ref="K27:K33" si="1">SUM(H27:J27)/20</f>
        <v>8.15</v>
      </c>
      <c r="L27" s="45">
        <v>70</v>
      </c>
      <c r="M27" s="45">
        <f>L27/10</f>
        <v>7</v>
      </c>
      <c r="N27" s="45">
        <v>36</v>
      </c>
      <c r="O27" s="45">
        <v>0</v>
      </c>
      <c r="P27" s="45">
        <v>10</v>
      </c>
      <c r="Q27" s="45">
        <v>8</v>
      </c>
      <c r="R27" s="45">
        <f t="shared" ref="R27:R33" si="2">SUM(N27:Q27)/10</f>
        <v>5.4</v>
      </c>
      <c r="S27" s="45" t="s">
        <v>14</v>
      </c>
      <c r="T27" s="45" t="s">
        <v>14</v>
      </c>
      <c r="U27" s="45" t="s">
        <v>14</v>
      </c>
      <c r="V27" s="45" t="s">
        <v>14</v>
      </c>
      <c r="W27" s="45" t="s">
        <v>14</v>
      </c>
      <c r="X27" s="45" t="s">
        <v>14</v>
      </c>
      <c r="Y27" s="45" t="s">
        <v>14</v>
      </c>
      <c r="Z27" s="45" t="s">
        <v>14</v>
      </c>
      <c r="AA27" s="45" t="s">
        <v>14</v>
      </c>
      <c r="AB27" s="45" t="s">
        <v>14</v>
      </c>
      <c r="AC27" s="45" t="s">
        <v>14</v>
      </c>
      <c r="AD27" s="45" t="s">
        <v>14</v>
      </c>
      <c r="AE27" s="45" t="s">
        <v>14</v>
      </c>
      <c r="AF27" s="45" t="s">
        <v>14</v>
      </c>
      <c r="AG27" s="45" t="s">
        <v>14</v>
      </c>
      <c r="AH27" s="45" t="s">
        <v>14</v>
      </c>
      <c r="AI27" s="45" t="s">
        <v>14</v>
      </c>
      <c r="AJ27" s="45" t="s">
        <v>14</v>
      </c>
      <c r="AK27" s="45" t="s">
        <v>14</v>
      </c>
      <c r="AL27" s="45" t="s">
        <v>14</v>
      </c>
      <c r="AM27" s="45" t="s">
        <v>14</v>
      </c>
      <c r="AN27" s="45" t="s">
        <v>14</v>
      </c>
      <c r="AO27" s="45">
        <v>4</v>
      </c>
      <c r="AP27" s="45">
        <v>2</v>
      </c>
      <c r="AQ27" s="45">
        <v>2</v>
      </c>
      <c r="AR27" s="45">
        <v>2</v>
      </c>
      <c r="AS27" s="45">
        <v>2</v>
      </c>
      <c r="AT27" s="45">
        <v>2</v>
      </c>
      <c r="AU27" s="45">
        <v>10</v>
      </c>
      <c r="AV27" s="45">
        <v>2</v>
      </c>
      <c r="AW27" s="45">
        <v>1</v>
      </c>
      <c r="AX27" s="45">
        <v>1</v>
      </c>
      <c r="AY27" s="45">
        <v>2</v>
      </c>
      <c r="AZ27" s="45">
        <v>1</v>
      </c>
      <c r="BA27" s="45">
        <v>7</v>
      </c>
      <c r="BB27" s="45">
        <v>17</v>
      </c>
      <c r="BC27" s="45">
        <v>65</v>
      </c>
      <c r="BF27" s="46"/>
    </row>
    <row r="28" spans="1:58" s="45" customFormat="1" ht="17" x14ac:dyDescent="0.2">
      <c r="A28" s="91" t="s">
        <v>45</v>
      </c>
      <c r="B28" s="45" t="s">
        <v>14</v>
      </c>
      <c r="C28" s="45">
        <f>SUM(G28,K28,M28,R28)*2</f>
        <v>90.600000000000009</v>
      </c>
      <c r="D28" s="45" t="s">
        <v>36</v>
      </c>
      <c r="E28" s="45">
        <v>10</v>
      </c>
      <c r="F28" s="45">
        <v>9</v>
      </c>
      <c r="G28" s="45">
        <f t="shared" si="0"/>
        <v>19</v>
      </c>
      <c r="H28" s="45">
        <v>54</v>
      </c>
      <c r="I28" s="45">
        <v>58</v>
      </c>
      <c r="J28" s="45">
        <v>54</v>
      </c>
      <c r="K28" s="45">
        <f t="shared" si="1"/>
        <v>8.3000000000000007</v>
      </c>
      <c r="L28" s="45">
        <v>94</v>
      </c>
      <c r="M28" s="45">
        <f>L28/10</f>
        <v>9.4</v>
      </c>
      <c r="N28" s="45">
        <v>57</v>
      </c>
      <c r="O28" s="45">
        <v>9</v>
      </c>
      <c r="P28" s="45">
        <v>10</v>
      </c>
      <c r="Q28" s="45">
        <v>10</v>
      </c>
      <c r="R28" s="45">
        <f t="shared" si="2"/>
        <v>8.6</v>
      </c>
      <c r="S28" s="45" t="s">
        <v>14</v>
      </c>
      <c r="T28" s="45" t="s">
        <v>14</v>
      </c>
      <c r="U28" s="45" t="s">
        <v>14</v>
      </c>
      <c r="V28" s="47" t="s">
        <v>14</v>
      </c>
      <c r="W28" s="47" t="s">
        <v>14</v>
      </c>
      <c r="X28" s="47" t="s">
        <v>14</v>
      </c>
      <c r="Y28" s="47" t="s">
        <v>14</v>
      </c>
      <c r="Z28" s="45" t="s">
        <v>14</v>
      </c>
      <c r="AA28" s="47" t="s">
        <v>14</v>
      </c>
      <c r="AB28" s="47" t="s">
        <v>14</v>
      </c>
      <c r="AC28" s="47" t="s">
        <v>14</v>
      </c>
      <c r="AD28" s="45" t="s">
        <v>14</v>
      </c>
      <c r="AE28" s="47" t="s">
        <v>14</v>
      </c>
      <c r="AF28" s="47" t="s">
        <v>14</v>
      </c>
      <c r="AG28" s="47" t="s">
        <v>14</v>
      </c>
      <c r="AH28" s="47" t="s">
        <v>14</v>
      </c>
      <c r="AI28" s="45" t="s">
        <v>14</v>
      </c>
      <c r="AJ28" s="45" t="s">
        <v>14</v>
      </c>
      <c r="AK28" s="45" t="s">
        <v>14</v>
      </c>
      <c r="AL28" s="45" t="s">
        <v>14</v>
      </c>
      <c r="AM28" s="45" t="s">
        <v>14</v>
      </c>
      <c r="AN28" s="45" t="s">
        <v>14</v>
      </c>
      <c r="AO28" s="45">
        <v>5</v>
      </c>
      <c r="AP28" s="45">
        <v>1</v>
      </c>
      <c r="AQ28" s="45">
        <v>2</v>
      </c>
      <c r="AR28" s="45">
        <v>2</v>
      </c>
      <c r="AS28" s="45">
        <v>2</v>
      </c>
      <c r="AT28" s="45">
        <v>1</v>
      </c>
      <c r="AU28" s="45">
        <v>7</v>
      </c>
      <c r="AV28" s="45">
        <v>0</v>
      </c>
      <c r="AW28" s="45">
        <v>2</v>
      </c>
      <c r="AX28" s="45">
        <v>2</v>
      </c>
      <c r="AY28" s="45">
        <v>2</v>
      </c>
      <c r="AZ28" s="45">
        <v>1</v>
      </c>
      <c r="BA28" s="45">
        <v>7</v>
      </c>
      <c r="BB28" s="45">
        <v>14</v>
      </c>
      <c r="BC28" s="45">
        <v>87</v>
      </c>
      <c r="BF28" s="46"/>
    </row>
    <row r="29" spans="1:58" s="45" customFormat="1" ht="17" x14ac:dyDescent="0.2">
      <c r="A29" s="45" t="s">
        <v>50</v>
      </c>
      <c r="B29" s="45" t="s">
        <v>14</v>
      </c>
      <c r="C29" s="45">
        <f>SUM(G29,K29,M29,R29)*2</f>
        <v>65.2</v>
      </c>
      <c r="D29" s="45" t="s">
        <v>16</v>
      </c>
      <c r="E29" s="45">
        <v>8</v>
      </c>
      <c r="F29" s="45">
        <v>4</v>
      </c>
      <c r="G29" s="45">
        <f t="shared" si="0"/>
        <v>12</v>
      </c>
      <c r="H29" s="45">
        <v>57</v>
      </c>
      <c r="I29" s="45">
        <v>60</v>
      </c>
      <c r="J29" s="45">
        <v>41</v>
      </c>
      <c r="K29" s="45">
        <f t="shared" si="1"/>
        <v>7.9</v>
      </c>
      <c r="L29" s="45">
        <v>58</v>
      </c>
      <c r="M29" s="45">
        <f>L29/10</f>
        <v>5.8</v>
      </c>
      <c r="N29" s="45">
        <v>49</v>
      </c>
      <c r="O29" s="45">
        <v>5</v>
      </c>
      <c r="P29" s="45">
        <v>7</v>
      </c>
      <c r="Q29" s="45">
        <v>8</v>
      </c>
      <c r="R29" s="45">
        <f t="shared" si="2"/>
        <v>6.9</v>
      </c>
      <c r="S29" s="45" t="s">
        <v>14</v>
      </c>
      <c r="T29" s="45" t="s">
        <v>14</v>
      </c>
      <c r="U29" s="45" t="s">
        <v>14</v>
      </c>
      <c r="V29" s="45" t="s">
        <v>14</v>
      </c>
      <c r="W29" s="45" t="s">
        <v>14</v>
      </c>
      <c r="X29" s="45" t="s">
        <v>14</v>
      </c>
      <c r="Y29" s="45" t="s">
        <v>14</v>
      </c>
      <c r="Z29" s="45" t="s">
        <v>14</v>
      </c>
      <c r="AA29" s="45" t="s">
        <v>14</v>
      </c>
      <c r="AB29" s="45" t="s">
        <v>14</v>
      </c>
      <c r="AC29" s="45" t="s">
        <v>14</v>
      </c>
      <c r="AD29" s="45" t="s">
        <v>14</v>
      </c>
      <c r="AE29" s="45" t="s">
        <v>14</v>
      </c>
      <c r="AF29" s="45" t="s">
        <v>14</v>
      </c>
      <c r="AG29" s="45" t="s">
        <v>14</v>
      </c>
      <c r="AH29" s="45" t="s">
        <v>14</v>
      </c>
      <c r="AI29" s="45" t="s">
        <v>14</v>
      </c>
      <c r="AJ29" s="45" t="s">
        <v>14</v>
      </c>
      <c r="AK29" s="45" t="s">
        <v>14</v>
      </c>
      <c r="AL29" s="45" t="s">
        <v>14</v>
      </c>
      <c r="AM29" s="45" t="s">
        <v>14</v>
      </c>
      <c r="AN29" s="45" t="s">
        <v>14</v>
      </c>
      <c r="AO29" s="45">
        <v>5</v>
      </c>
      <c r="AP29" s="45">
        <v>1</v>
      </c>
      <c r="AQ29" s="45">
        <v>2</v>
      </c>
      <c r="AR29" s="45">
        <v>2</v>
      </c>
      <c r="AS29" s="45">
        <v>2</v>
      </c>
      <c r="AT29" s="45">
        <v>1</v>
      </c>
      <c r="AU29" s="45">
        <v>8</v>
      </c>
      <c r="AV29" s="45">
        <v>1</v>
      </c>
      <c r="AW29" s="45">
        <v>2</v>
      </c>
      <c r="AX29" s="45">
        <v>1</v>
      </c>
      <c r="AY29" s="45">
        <v>2</v>
      </c>
      <c r="AZ29" s="45">
        <v>2</v>
      </c>
      <c r="BA29" s="45">
        <v>8</v>
      </c>
      <c r="BB29" s="45">
        <v>16</v>
      </c>
      <c r="BC29" s="45">
        <v>81</v>
      </c>
      <c r="BF29" s="46"/>
    </row>
    <row r="30" spans="1:58" s="45" customFormat="1" ht="17" x14ac:dyDescent="0.2">
      <c r="A30" s="84" t="s">
        <v>153</v>
      </c>
      <c r="B30" s="84" t="s">
        <v>14</v>
      </c>
      <c r="C30" s="84">
        <v>55.7</v>
      </c>
      <c r="D30" s="84" t="s">
        <v>16</v>
      </c>
      <c r="E30" s="84">
        <v>5</v>
      </c>
      <c r="F30" s="84">
        <v>4</v>
      </c>
      <c r="G30" s="84">
        <v>9</v>
      </c>
      <c r="H30" s="84">
        <v>57</v>
      </c>
      <c r="I30" s="84">
        <v>58</v>
      </c>
      <c r="J30" s="84">
        <v>40</v>
      </c>
      <c r="K30" s="84">
        <v>7.75</v>
      </c>
      <c r="L30" s="84">
        <v>62</v>
      </c>
      <c r="M30" s="84">
        <v>6.2</v>
      </c>
      <c r="N30" s="84">
        <v>30</v>
      </c>
      <c r="O30" s="84">
        <v>2</v>
      </c>
      <c r="P30" s="84">
        <v>7</v>
      </c>
      <c r="Q30" s="84">
        <v>10</v>
      </c>
      <c r="R30" s="84">
        <v>4.9000000000000004</v>
      </c>
      <c r="S30" s="84" t="s">
        <v>14</v>
      </c>
      <c r="T30" s="84" t="s">
        <v>14</v>
      </c>
      <c r="U30" s="84" t="s">
        <v>14</v>
      </c>
      <c r="V30" s="84" t="s">
        <v>14</v>
      </c>
      <c r="W30" s="84" t="s">
        <v>14</v>
      </c>
      <c r="X30" s="84" t="s">
        <v>14</v>
      </c>
      <c r="Y30" s="84" t="s">
        <v>14</v>
      </c>
      <c r="Z30" s="84" t="s">
        <v>14</v>
      </c>
      <c r="AA30" s="84" t="s">
        <v>14</v>
      </c>
      <c r="AB30" s="84" t="s">
        <v>14</v>
      </c>
      <c r="AC30" s="84" t="s">
        <v>14</v>
      </c>
      <c r="AD30" s="84" t="s">
        <v>14</v>
      </c>
      <c r="AE30" s="84" t="s">
        <v>14</v>
      </c>
      <c r="AF30" s="84" t="s">
        <v>14</v>
      </c>
      <c r="AG30" s="84" t="s">
        <v>14</v>
      </c>
      <c r="AH30" s="84" t="s">
        <v>14</v>
      </c>
      <c r="AI30" s="84" t="s">
        <v>14</v>
      </c>
      <c r="AJ30" s="84" t="s">
        <v>14</v>
      </c>
      <c r="AK30" s="84" t="s">
        <v>14</v>
      </c>
      <c r="AL30" s="84" t="s">
        <v>14</v>
      </c>
      <c r="AM30" s="84" t="s">
        <v>14</v>
      </c>
      <c r="AN30" s="84" t="s">
        <v>14</v>
      </c>
      <c r="AO30" s="84" t="s">
        <v>14</v>
      </c>
      <c r="AP30" s="84" t="s">
        <v>14</v>
      </c>
      <c r="AQ30" s="84" t="s">
        <v>14</v>
      </c>
      <c r="AR30" s="84" t="s">
        <v>14</v>
      </c>
      <c r="AS30" s="84" t="s">
        <v>14</v>
      </c>
      <c r="AT30" s="84" t="s">
        <v>14</v>
      </c>
      <c r="AU30" s="84" t="s">
        <v>14</v>
      </c>
      <c r="AV30" s="84" t="s">
        <v>14</v>
      </c>
      <c r="AW30" s="84" t="s">
        <v>14</v>
      </c>
      <c r="AX30" s="84" t="s">
        <v>14</v>
      </c>
      <c r="AY30" s="84" t="s">
        <v>14</v>
      </c>
      <c r="AZ30" s="84" t="s">
        <v>14</v>
      </c>
      <c r="BA30" s="84" t="s">
        <v>14</v>
      </c>
      <c r="BB30" s="84" t="s">
        <v>14</v>
      </c>
      <c r="BC30" s="84">
        <v>70</v>
      </c>
      <c r="BD30" s="84"/>
      <c r="BE30" s="84"/>
      <c r="BF30" s="85"/>
    </row>
    <row r="31" spans="1:58" s="45" customFormat="1" ht="17" x14ac:dyDescent="0.2">
      <c r="A31" s="84" t="s">
        <v>155</v>
      </c>
      <c r="B31" s="84" t="s">
        <v>13</v>
      </c>
      <c r="C31" s="84">
        <v>38.5</v>
      </c>
      <c r="D31" s="84" t="s">
        <v>23</v>
      </c>
      <c r="E31" s="84">
        <v>7</v>
      </c>
      <c r="F31" s="84">
        <v>2</v>
      </c>
      <c r="G31" s="84">
        <v>9</v>
      </c>
      <c r="H31" s="84">
        <v>39</v>
      </c>
      <c r="I31" s="84">
        <v>26</v>
      </c>
      <c r="J31" s="84">
        <v>14</v>
      </c>
      <c r="K31" s="84">
        <v>3.95</v>
      </c>
      <c r="L31" s="84">
        <v>32</v>
      </c>
      <c r="M31" s="84">
        <v>3.2</v>
      </c>
      <c r="N31" s="84">
        <v>18</v>
      </c>
      <c r="O31" s="84">
        <v>1</v>
      </c>
      <c r="P31" s="84">
        <v>6</v>
      </c>
      <c r="Q31" s="84">
        <v>6</v>
      </c>
      <c r="R31" s="84">
        <v>3.1</v>
      </c>
      <c r="S31" s="84" t="s">
        <v>13</v>
      </c>
      <c r="T31" s="84" t="s">
        <v>13</v>
      </c>
      <c r="U31" s="84" t="s">
        <v>13</v>
      </c>
      <c r="V31" s="84" t="s">
        <v>13</v>
      </c>
      <c r="W31" s="84" t="s">
        <v>13</v>
      </c>
      <c r="X31" s="84" t="s">
        <v>13</v>
      </c>
      <c r="Y31" s="84" t="s">
        <v>13</v>
      </c>
      <c r="Z31" s="84">
        <v>0</v>
      </c>
      <c r="AA31" s="84" t="s">
        <v>13</v>
      </c>
      <c r="AB31" s="84" t="s">
        <v>13</v>
      </c>
      <c r="AC31" s="84" t="s">
        <v>13</v>
      </c>
      <c r="AD31" s="84" t="s">
        <v>13</v>
      </c>
      <c r="AE31" s="84" t="s">
        <v>13</v>
      </c>
      <c r="AF31" s="84" t="s">
        <v>13</v>
      </c>
      <c r="AG31" s="84" t="s">
        <v>13</v>
      </c>
      <c r="AH31" s="84" t="s">
        <v>13</v>
      </c>
      <c r="AI31" s="84" t="s">
        <v>13</v>
      </c>
      <c r="AJ31" s="84" t="s">
        <v>13</v>
      </c>
      <c r="AK31" s="84" t="s">
        <v>13</v>
      </c>
      <c r="AL31" s="84" t="s">
        <v>13</v>
      </c>
      <c r="AM31" s="84" t="s">
        <v>13</v>
      </c>
      <c r="AN31" s="84" t="s">
        <v>13</v>
      </c>
      <c r="AO31" s="84" t="s">
        <v>13</v>
      </c>
      <c r="AP31" s="84" t="s">
        <v>13</v>
      </c>
      <c r="AQ31" s="84" t="s">
        <v>13</v>
      </c>
      <c r="AR31" s="84" t="s">
        <v>13</v>
      </c>
      <c r="AS31" s="84" t="s">
        <v>13</v>
      </c>
      <c r="AT31" s="84" t="s">
        <v>13</v>
      </c>
      <c r="AU31" s="84" t="s">
        <v>13</v>
      </c>
      <c r="AV31" s="84" t="s">
        <v>13</v>
      </c>
      <c r="AW31" s="84" t="s">
        <v>13</v>
      </c>
      <c r="AX31" s="84" t="s">
        <v>13</v>
      </c>
      <c r="AY31" s="84" t="s">
        <v>13</v>
      </c>
      <c r="AZ31" s="84" t="s">
        <v>13</v>
      </c>
      <c r="BA31" s="84" t="s">
        <v>13</v>
      </c>
      <c r="BB31" s="84" t="s">
        <v>13</v>
      </c>
      <c r="BC31" s="84">
        <v>78</v>
      </c>
      <c r="BD31" s="84"/>
      <c r="BE31" s="84"/>
      <c r="BF31" s="85"/>
    </row>
    <row r="32" spans="1:58" s="45" customFormat="1" ht="17" x14ac:dyDescent="0.2">
      <c r="A32" s="45" t="s">
        <v>52</v>
      </c>
      <c r="B32" s="45" t="s">
        <v>13</v>
      </c>
      <c r="C32" s="45">
        <v>53.6</v>
      </c>
      <c r="D32" s="45" t="s">
        <v>44</v>
      </c>
      <c r="E32" s="45">
        <v>6</v>
      </c>
      <c r="F32" s="45">
        <v>7</v>
      </c>
      <c r="G32" s="84">
        <f t="shared" si="0"/>
        <v>13</v>
      </c>
      <c r="H32" s="45">
        <v>57</v>
      </c>
      <c r="I32" s="45">
        <v>41</v>
      </c>
      <c r="J32" s="45">
        <v>54</v>
      </c>
      <c r="K32" s="84">
        <f t="shared" si="1"/>
        <v>7.6</v>
      </c>
      <c r="L32" s="84">
        <v>56</v>
      </c>
      <c r="M32" s="84">
        <v>5.6</v>
      </c>
      <c r="N32" s="45">
        <v>15</v>
      </c>
      <c r="O32" s="45">
        <v>1</v>
      </c>
      <c r="P32" s="45">
        <v>0</v>
      </c>
      <c r="Q32" s="45">
        <v>6</v>
      </c>
      <c r="R32" s="84">
        <f t="shared" si="2"/>
        <v>2.2000000000000002</v>
      </c>
      <c r="S32" s="45" t="s">
        <v>13</v>
      </c>
      <c r="T32" s="45" t="s">
        <v>13</v>
      </c>
      <c r="U32" s="45" t="s">
        <v>13</v>
      </c>
      <c r="V32" s="45" t="s">
        <v>13</v>
      </c>
      <c r="W32" s="45" t="s">
        <v>13</v>
      </c>
      <c r="X32" s="45" t="s">
        <v>13</v>
      </c>
      <c r="Y32" s="45" t="s">
        <v>13</v>
      </c>
      <c r="Z32" s="45" t="s">
        <v>13</v>
      </c>
      <c r="AA32" s="45" t="s">
        <v>13</v>
      </c>
      <c r="AB32" s="45" t="s">
        <v>13</v>
      </c>
      <c r="AC32" s="45" t="s">
        <v>13</v>
      </c>
      <c r="AD32" s="45" t="s">
        <v>13</v>
      </c>
      <c r="AE32" s="45" t="s">
        <v>13</v>
      </c>
      <c r="AF32" s="45" t="s">
        <v>13</v>
      </c>
      <c r="AG32" s="45" t="s">
        <v>13</v>
      </c>
      <c r="AH32" s="45" t="s">
        <v>13</v>
      </c>
      <c r="AI32" s="45" t="s">
        <v>13</v>
      </c>
      <c r="AJ32" s="45" t="s">
        <v>13</v>
      </c>
      <c r="AK32" s="45" t="s">
        <v>13</v>
      </c>
      <c r="AL32" s="45" t="s">
        <v>13</v>
      </c>
      <c r="AM32" s="45" t="s">
        <v>13</v>
      </c>
      <c r="AN32" s="45" t="s">
        <v>13</v>
      </c>
      <c r="AO32" s="45">
        <v>3</v>
      </c>
      <c r="AP32" s="45">
        <v>1</v>
      </c>
      <c r="AQ32" s="45">
        <v>1</v>
      </c>
      <c r="AR32" s="45">
        <v>2</v>
      </c>
      <c r="AS32" s="45">
        <v>2</v>
      </c>
      <c r="AT32" s="45">
        <v>2</v>
      </c>
      <c r="AU32" s="84">
        <f>SUM(AP32:AT32)</f>
        <v>8</v>
      </c>
      <c r="AV32" s="45">
        <v>2</v>
      </c>
      <c r="AW32" s="45">
        <v>2</v>
      </c>
      <c r="AX32" s="45">
        <v>1</v>
      </c>
      <c r="AY32" s="45">
        <v>2</v>
      </c>
      <c r="AZ32" s="45">
        <v>1</v>
      </c>
      <c r="BA32" s="84">
        <f>SUM(AV32:AZ32)</f>
        <v>8</v>
      </c>
      <c r="BB32" s="84">
        <f>AU32+BA32</f>
        <v>16</v>
      </c>
      <c r="BC32" s="84">
        <v>76</v>
      </c>
      <c r="BF32" s="46"/>
    </row>
    <row r="33" spans="1:58" s="45" customFormat="1" ht="17" x14ac:dyDescent="0.2">
      <c r="A33" s="45" t="s">
        <v>58</v>
      </c>
      <c r="B33" s="45" t="s">
        <v>13</v>
      </c>
      <c r="C33" s="84">
        <v>52</v>
      </c>
      <c r="D33" s="45" t="s">
        <v>16</v>
      </c>
      <c r="E33" s="84">
        <v>5</v>
      </c>
      <c r="F33" s="84">
        <v>4</v>
      </c>
      <c r="G33" s="84">
        <f t="shared" si="0"/>
        <v>9</v>
      </c>
      <c r="H33" s="84">
        <v>57</v>
      </c>
      <c r="I33" s="84">
        <v>55</v>
      </c>
      <c r="J33" s="84">
        <v>80</v>
      </c>
      <c r="K33" s="84">
        <f t="shared" si="1"/>
        <v>9.6</v>
      </c>
      <c r="L33" s="84">
        <v>8</v>
      </c>
      <c r="M33" s="84">
        <f>L33/10</f>
        <v>0.8</v>
      </c>
      <c r="N33" s="84">
        <v>44</v>
      </c>
      <c r="O33" s="84">
        <v>5</v>
      </c>
      <c r="P33" s="84">
        <v>8</v>
      </c>
      <c r="Q33" s="84">
        <v>9</v>
      </c>
      <c r="R33" s="84">
        <f t="shared" si="2"/>
        <v>6.6</v>
      </c>
      <c r="S33" s="45" t="s">
        <v>13</v>
      </c>
      <c r="T33" s="45" t="s">
        <v>13</v>
      </c>
      <c r="U33" s="45" t="s">
        <v>13</v>
      </c>
      <c r="V33" s="45" t="s">
        <v>13</v>
      </c>
      <c r="W33" s="45" t="s">
        <v>13</v>
      </c>
      <c r="X33" s="45" t="s">
        <v>13</v>
      </c>
      <c r="Y33" s="45" t="s">
        <v>13</v>
      </c>
      <c r="Z33" s="45" t="s">
        <v>13</v>
      </c>
      <c r="AA33" s="45" t="s">
        <v>13</v>
      </c>
      <c r="AB33" s="45" t="s">
        <v>13</v>
      </c>
      <c r="AC33" s="45" t="s">
        <v>13</v>
      </c>
      <c r="AD33" s="45" t="s">
        <v>13</v>
      </c>
      <c r="AE33" s="45" t="s">
        <v>13</v>
      </c>
      <c r="AF33" s="45" t="s">
        <v>13</v>
      </c>
      <c r="AG33" s="45" t="s">
        <v>13</v>
      </c>
      <c r="AH33" s="45" t="s">
        <v>13</v>
      </c>
      <c r="AI33" s="45" t="s">
        <v>13</v>
      </c>
      <c r="AJ33" s="45" t="s">
        <v>13</v>
      </c>
      <c r="AK33" s="45" t="s">
        <v>13</v>
      </c>
      <c r="AL33" s="45" t="s">
        <v>13</v>
      </c>
      <c r="AM33" s="45" t="s">
        <v>13</v>
      </c>
      <c r="AN33" s="45" t="s">
        <v>13</v>
      </c>
      <c r="AO33" s="84">
        <v>5</v>
      </c>
      <c r="AP33" s="84">
        <v>1</v>
      </c>
      <c r="AQ33" s="84">
        <v>2</v>
      </c>
      <c r="AR33" s="84">
        <v>2</v>
      </c>
      <c r="AS33" s="84">
        <v>2</v>
      </c>
      <c r="AT33" s="84">
        <v>2</v>
      </c>
      <c r="AU33" s="84">
        <f>SUM(AP33:AT33)</f>
        <v>9</v>
      </c>
      <c r="AV33" s="84">
        <v>1</v>
      </c>
      <c r="AW33" s="84">
        <v>1</v>
      </c>
      <c r="AX33" s="84">
        <v>1</v>
      </c>
      <c r="AY33" s="84">
        <v>2</v>
      </c>
      <c r="AZ33" s="84">
        <v>1</v>
      </c>
      <c r="BA33" s="84">
        <f>SUM(AV33:AZ33)</f>
        <v>6</v>
      </c>
      <c r="BB33" s="84">
        <f>AU33+BA33</f>
        <v>15</v>
      </c>
      <c r="BC33" s="84">
        <v>73</v>
      </c>
      <c r="BF33" s="46"/>
    </row>
    <row r="34" spans="1:58" s="45" customFormat="1" ht="17" x14ac:dyDescent="0.2">
      <c r="A34" s="45" t="s">
        <v>108</v>
      </c>
      <c r="B34" s="45" t="s">
        <v>13</v>
      </c>
      <c r="C34" s="45" t="s">
        <v>13</v>
      </c>
      <c r="D34" s="45" t="s">
        <v>13</v>
      </c>
      <c r="E34" s="45" t="s">
        <v>13</v>
      </c>
      <c r="F34" s="45" t="s">
        <v>13</v>
      </c>
      <c r="G34" s="45" t="s">
        <v>13</v>
      </c>
      <c r="H34" s="45" t="s">
        <v>13</v>
      </c>
      <c r="I34" s="45" t="s">
        <v>13</v>
      </c>
      <c r="J34" s="45" t="s">
        <v>13</v>
      </c>
      <c r="K34" s="45" t="s">
        <v>13</v>
      </c>
      <c r="L34" s="45" t="s">
        <v>13</v>
      </c>
      <c r="M34" s="45" t="s">
        <v>13</v>
      </c>
      <c r="N34" s="45" t="s">
        <v>13</v>
      </c>
      <c r="O34" s="45" t="s">
        <v>13</v>
      </c>
      <c r="P34" s="45" t="s">
        <v>13</v>
      </c>
      <c r="Q34" s="45" t="s">
        <v>13</v>
      </c>
      <c r="R34" s="45" t="s">
        <v>13</v>
      </c>
      <c r="S34" s="45" t="s">
        <v>13</v>
      </c>
      <c r="T34" s="45" t="s">
        <v>13</v>
      </c>
      <c r="U34" s="45" t="s">
        <v>13</v>
      </c>
      <c r="V34" s="45" t="s">
        <v>13</v>
      </c>
      <c r="W34" s="45" t="s">
        <v>13</v>
      </c>
      <c r="X34" s="45" t="s">
        <v>13</v>
      </c>
      <c r="Y34" s="45" t="s">
        <v>13</v>
      </c>
      <c r="Z34" s="45" t="s">
        <v>13</v>
      </c>
      <c r="AA34" s="45" t="s">
        <v>13</v>
      </c>
      <c r="AB34" s="45" t="s">
        <v>13</v>
      </c>
      <c r="AC34" s="45" t="s">
        <v>13</v>
      </c>
      <c r="AD34" s="45" t="s">
        <v>13</v>
      </c>
      <c r="AE34" s="45" t="s">
        <v>13</v>
      </c>
      <c r="AF34" s="45" t="s">
        <v>13</v>
      </c>
      <c r="AG34" s="45" t="s">
        <v>13</v>
      </c>
      <c r="AH34" s="45" t="s">
        <v>13</v>
      </c>
      <c r="AI34" s="45" t="s">
        <v>13</v>
      </c>
      <c r="AJ34" s="45" t="s">
        <v>13</v>
      </c>
      <c r="AK34" s="45" t="s">
        <v>13</v>
      </c>
      <c r="AL34" s="45" t="s">
        <v>13</v>
      </c>
      <c r="AM34" s="45" t="s">
        <v>13</v>
      </c>
      <c r="AN34" s="45" t="s">
        <v>13</v>
      </c>
      <c r="AO34" s="45">
        <v>3</v>
      </c>
      <c r="AP34" s="45">
        <v>1</v>
      </c>
      <c r="AQ34" s="45">
        <v>1</v>
      </c>
      <c r="AR34" s="45">
        <v>0</v>
      </c>
      <c r="AS34" s="45">
        <v>1</v>
      </c>
      <c r="AT34" s="45">
        <v>0</v>
      </c>
      <c r="AU34" s="45">
        <f>SUM(AP34:AT34)</f>
        <v>3</v>
      </c>
      <c r="AV34" s="45">
        <v>0</v>
      </c>
      <c r="AW34" s="45">
        <v>0</v>
      </c>
      <c r="AX34" s="45">
        <v>1</v>
      </c>
      <c r="AY34" s="45">
        <v>2</v>
      </c>
      <c r="AZ34" s="45">
        <v>0</v>
      </c>
      <c r="BA34" s="45">
        <f>SUM(AV34:AZ34)</f>
        <v>3</v>
      </c>
      <c r="BB34" s="45">
        <f>SUM(AU34+BA34)</f>
        <v>6</v>
      </c>
      <c r="BC34" s="45">
        <v>20</v>
      </c>
      <c r="BF34" s="46"/>
    </row>
    <row r="35" spans="1:58" s="84" customFormat="1" ht="17" x14ac:dyDescent="0.2">
      <c r="A35" s="45" t="s">
        <v>126</v>
      </c>
      <c r="B35" s="45" t="s">
        <v>14</v>
      </c>
      <c r="C35" s="84">
        <f>SUM(G35,K35,M35,R35)*2</f>
        <v>81.400000000000006</v>
      </c>
      <c r="D35" s="45" t="s">
        <v>36</v>
      </c>
      <c r="E35" s="84">
        <v>7</v>
      </c>
      <c r="F35" s="84">
        <v>9</v>
      </c>
      <c r="G35" s="84">
        <f>SUM(E35:F35)</f>
        <v>16</v>
      </c>
      <c r="H35" s="84">
        <v>51</v>
      </c>
      <c r="I35" s="84">
        <v>57</v>
      </c>
      <c r="J35" s="84">
        <v>62</v>
      </c>
      <c r="K35" s="84">
        <f>SUM(H35:J35)/20</f>
        <v>8.5</v>
      </c>
      <c r="L35" s="84">
        <v>87</v>
      </c>
      <c r="M35" s="84">
        <f>L35/10</f>
        <v>8.6999999999999993</v>
      </c>
      <c r="N35" s="84">
        <v>51</v>
      </c>
      <c r="O35" s="84">
        <v>7</v>
      </c>
      <c r="P35" s="84">
        <v>7</v>
      </c>
      <c r="Q35" s="84">
        <v>10</v>
      </c>
      <c r="R35" s="84">
        <f>SUM(N35:Q35)/10</f>
        <v>7.5</v>
      </c>
      <c r="S35" s="45" t="s">
        <v>14</v>
      </c>
      <c r="T35" s="45" t="s">
        <v>14</v>
      </c>
      <c r="U35" s="45" t="s">
        <v>14</v>
      </c>
      <c r="V35" s="45" t="s">
        <v>14</v>
      </c>
      <c r="W35" s="45" t="s">
        <v>14</v>
      </c>
      <c r="X35" s="45" t="s">
        <v>14</v>
      </c>
      <c r="Y35" s="45" t="s">
        <v>14</v>
      </c>
      <c r="Z35" s="45" t="s">
        <v>14</v>
      </c>
      <c r="AA35" s="45" t="s">
        <v>14</v>
      </c>
      <c r="AB35" s="45" t="s">
        <v>14</v>
      </c>
      <c r="AC35" s="45" t="s">
        <v>14</v>
      </c>
      <c r="AD35" s="45" t="s">
        <v>14</v>
      </c>
      <c r="AE35" s="45" t="s">
        <v>14</v>
      </c>
      <c r="AF35" s="45" t="s">
        <v>14</v>
      </c>
      <c r="AG35" s="45" t="s">
        <v>14</v>
      </c>
      <c r="AH35" s="45" t="s">
        <v>14</v>
      </c>
      <c r="AI35" s="45" t="s">
        <v>14</v>
      </c>
      <c r="AJ35" s="45" t="s">
        <v>14</v>
      </c>
      <c r="AK35" s="45" t="s">
        <v>14</v>
      </c>
      <c r="AL35" s="45" t="s">
        <v>14</v>
      </c>
      <c r="AM35" s="45" t="s">
        <v>14</v>
      </c>
      <c r="AN35" s="45" t="s">
        <v>14</v>
      </c>
      <c r="AO35" s="45" t="s">
        <v>14</v>
      </c>
      <c r="AP35" s="45" t="s">
        <v>14</v>
      </c>
      <c r="AQ35" s="45" t="s">
        <v>14</v>
      </c>
      <c r="AR35" s="45" t="s">
        <v>14</v>
      </c>
      <c r="AS35" s="45" t="s">
        <v>14</v>
      </c>
      <c r="AT35" s="45" t="s">
        <v>14</v>
      </c>
      <c r="AU35" s="45" t="s">
        <v>14</v>
      </c>
      <c r="AV35" s="45" t="s">
        <v>14</v>
      </c>
      <c r="AW35" s="45" t="s">
        <v>14</v>
      </c>
      <c r="AX35" s="45" t="s">
        <v>14</v>
      </c>
      <c r="AY35" s="45" t="s">
        <v>14</v>
      </c>
      <c r="AZ35" s="45" t="s">
        <v>14</v>
      </c>
      <c r="BA35" s="45" t="s">
        <v>14</v>
      </c>
      <c r="BB35" s="45" t="s">
        <v>14</v>
      </c>
      <c r="BC35" s="84">
        <v>98</v>
      </c>
      <c r="BF35" s="85"/>
    </row>
    <row r="36" spans="1:58" s="84" customFormat="1" ht="17" x14ac:dyDescent="0.2">
      <c r="A36" s="45" t="s">
        <v>128</v>
      </c>
      <c r="B36" s="45" t="s">
        <v>14</v>
      </c>
      <c r="C36" s="84">
        <f>SUM(G36,K36,M36,R36)*2</f>
        <v>86.399999999999991</v>
      </c>
      <c r="D36" s="45" t="s">
        <v>36</v>
      </c>
      <c r="E36" s="84">
        <v>9</v>
      </c>
      <c r="F36" s="84">
        <v>8</v>
      </c>
      <c r="G36" s="84">
        <f>SUM(E36:F36)</f>
        <v>17</v>
      </c>
      <c r="H36" s="84">
        <v>60</v>
      </c>
      <c r="I36" s="84">
        <v>60</v>
      </c>
      <c r="J36" s="84">
        <v>68</v>
      </c>
      <c r="K36" s="84">
        <f>SUM(H36:J36)/20</f>
        <v>9.4</v>
      </c>
      <c r="L36" s="84">
        <v>82</v>
      </c>
      <c r="M36" s="84">
        <f>L36/10</f>
        <v>8.1999999999999993</v>
      </c>
      <c r="N36" s="84">
        <v>58</v>
      </c>
      <c r="O36" s="84">
        <v>8</v>
      </c>
      <c r="P36" s="84">
        <v>10</v>
      </c>
      <c r="Q36" s="84">
        <v>10</v>
      </c>
      <c r="R36" s="84">
        <f>SUM(N36:Q36)/10</f>
        <v>8.6</v>
      </c>
      <c r="S36" s="45" t="s">
        <v>14</v>
      </c>
      <c r="T36" s="45" t="s">
        <v>14</v>
      </c>
      <c r="U36" s="45" t="s">
        <v>14</v>
      </c>
      <c r="V36" s="45" t="s">
        <v>14</v>
      </c>
      <c r="W36" s="45" t="s">
        <v>14</v>
      </c>
      <c r="X36" s="45" t="s">
        <v>14</v>
      </c>
      <c r="Y36" s="45" t="s">
        <v>14</v>
      </c>
      <c r="Z36" s="45" t="s">
        <v>14</v>
      </c>
      <c r="AA36" s="45" t="s">
        <v>14</v>
      </c>
      <c r="AB36" s="45" t="s">
        <v>14</v>
      </c>
      <c r="AC36" s="45" t="s">
        <v>14</v>
      </c>
      <c r="AD36" s="45" t="s">
        <v>14</v>
      </c>
      <c r="AE36" s="45" t="s">
        <v>14</v>
      </c>
      <c r="AF36" s="45" t="s">
        <v>14</v>
      </c>
      <c r="AG36" s="45" t="s">
        <v>14</v>
      </c>
      <c r="AH36" s="45" t="s">
        <v>14</v>
      </c>
      <c r="AI36" s="45" t="s">
        <v>14</v>
      </c>
      <c r="AJ36" s="45" t="s">
        <v>14</v>
      </c>
      <c r="AK36" s="45" t="s">
        <v>14</v>
      </c>
      <c r="AL36" s="45" t="s">
        <v>14</v>
      </c>
      <c r="AM36" s="45" t="s">
        <v>14</v>
      </c>
      <c r="AN36" s="45" t="s">
        <v>14</v>
      </c>
      <c r="AO36" s="45" t="s">
        <v>14</v>
      </c>
      <c r="AP36" s="45" t="s">
        <v>14</v>
      </c>
      <c r="AQ36" s="45" t="s">
        <v>14</v>
      </c>
      <c r="AR36" s="45" t="s">
        <v>14</v>
      </c>
      <c r="AS36" s="45" t="s">
        <v>14</v>
      </c>
      <c r="AT36" s="45" t="s">
        <v>14</v>
      </c>
      <c r="AU36" s="45" t="s">
        <v>14</v>
      </c>
      <c r="AV36" s="45" t="s">
        <v>14</v>
      </c>
      <c r="AW36" s="45" t="s">
        <v>14</v>
      </c>
      <c r="AX36" s="45" t="s">
        <v>14</v>
      </c>
      <c r="AY36" s="45" t="s">
        <v>14</v>
      </c>
      <c r="AZ36" s="45" t="s">
        <v>14</v>
      </c>
      <c r="BA36" s="45" t="s">
        <v>14</v>
      </c>
      <c r="BB36" s="45" t="s">
        <v>14</v>
      </c>
      <c r="BC36" s="84">
        <v>72</v>
      </c>
      <c r="BF36" s="85"/>
    </row>
  </sheetData>
  <mergeCells count="1">
    <mergeCell ref="A3:I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42"/>
  <sheetViews>
    <sheetView topLeftCell="A34" workbookViewId="0">
      <selection activeCell="A29" sqref="A29"/>
    </sheetView>
  </sheetViews>
  <sheetFormatPr baseColWidth="10" defaultColWidth="18" defaultRowHeight="36" customHeight="1" x14ac:dyDescent="0.2"/>
  <cols>
    <col min="1" max="5" width="18" style="82"/>
    <col min="6" max="6" width="7.83203125" style="82" customWidth="1"/>
    <col min="7" max="7" width="7.33203125" style="82" customWidth="1"/>
    <col min="8" max="8" width="12.5" style="82" customWidth="1"/>
    <col min="9" max="9" width="11.33203125" style="82" customWidth="1"/>
    <col min="10" max="10" width="10" style="82" customWidth="1"/>
    <col min="11" max="11" width="8.6640625" style="82" customWidth="1"/>
    <col min="12" max="12" width="18" style="82"/>
    <col min="13" max="13" width="13" style="82" customWidth="1"/>
    <col min="14" max="16384" width="18" style="82"/>
  </cols>
  <sheetData>
    <row r="1" spans="1:54" s="95" customFormat="1" ht="68" x14ac:dyDescent="0.2">
      <c r="A1" s="92" t="s">
        <v>156</v>
      </c>
      <c r="B1" s="93" t="s">
        <v>157</v>
      </c>
      <c r="C1" s="93" t="s">
        <v>443</v>
      </c>
      <c r="D1" s="93" t="s">
        <v>2</v>
      </c>
      <c r="E1" s="94" t="s">
        <v>159</v>
      </c>
      <c r="F1" s="95" t="s">
        <v>160</v>
      </c>
      <c r="G1" s="95" t="s">
        <v>161</v>
      </c>
      <c r="H1" s="95" t="s">
        <v>162</v>
      </c>
      <c r="I1" s="95" t="s">
        <v>444</v>
      </c>
      <c r="J1" s="95" t="s">
        <v>445</v>
      </c>
      <c r="K1" s="95" t="s">
        <v>165</v>
      </c>
      <c r="L1" s="95" t="s">
        <v>166</v>
      </c>
      <c r="M1" s="95" t="s">
        <v>167</v>
      </c>
      <c r="N1" s="95" t="s">
        <v>168</v>
      </c>
      <c r="O1" s="95" t="s">
        <v>169</v>
      </c>
      <c r="P1" s="95" t="s">
        <v>170</v>
      </c>
      <c r="Q1" s="95" t="s">
        <v>446</v>
      </c>
      <c r="R1" s="95" t="s">
        <v>172</v>
      </c>
      <c r="S1" s="95" t="s">
        <v>447</v>
      </c>
      <c r="T1" s="95" t="s">
        <v>448</v>
      </c>
      <c r="U1" s="96" t="s">
        <v>175</v>
      </c>
      <c r="V1" s="97" t="s">
        <v>449</v>
      </c>
      <c r="W1" s="95" t="s">
        <v>450</v>
      </c>
      <c r="X1" s="95" t="s">
        <v>451</v>
      </c>
      <c r="Y1" s="95" t="s">
        <v>179</v>
      </c>
      <c r="Z1" s="95" t="s">
        <v>180</v>
      </c>
      <c r="AA1" s="95" t="s">
        <v>181</v>
      </c>
      <c r="AB1" s="95" t="s">
        <v>182</v>
      </c>
      <c r="AC1" s="95" t="s">
        <v>183</v>
      </c>
      <c r="AD1" s="95" t="s">
        <v>184</v>
      </c>
      <c r="AE1" s="96" t="s">
        <v>185</v>
      </c>
      <c r="AF1" s="97" t="s">
        <v>452</v>
      </c>
      <c r="AG1" s="95" t="s">
        <v>187</v>
      </c>
      <c r="AH1" s="95" t="s">
        <v>188</v>
      </c>
      <c r="AI1" s="95" t="s">
        <v>453</v>
      </c>
      <c r="AJ1" s="95" t="s">
        <v>190</v>
      </c>
      <c r="AK1" s="95" t="s">
        <v>454</v>
      </c>
      <c r="AL1" s="95" t="s">
        <v>192</v>
      </c>
      <c r="AM1" s="97" t="s">
        <v>455</v>
      </c>
      <c r="AN1" s="97" t="s">
        <v>456</v>
      </c>
      <c r="AO1" s="97" t="s">
        <v>457</v>
      </c>
      <c r="AP1" s="97" t="s">
        <v>196</v>
      </c>
      <c r="AQ1" s="97" t="s">
        <v>458</v>
      </c>
      <c r="AR1" s="97" t="s">
        <v>459</v>
      </c>
      <c r="AS1" s="95" t="s">
        <v>199</v>
      </c>
      <c r="AT1" s="95" t="s">
        <v>460</v>
      </c>
      <c r="AU1" s="95" t="s">
        <v>461</v>
      </c>
      <c r="AV1" s="95" t="s">
        <v>462</v>
      </c>
      <c r="AW1" s="95" t="s">
        <v>202</v>
      </c>
      <c r="AX1" s="95" t="s">
        <v>463</v>
      </c>
      <c r="AY1" s="98" t="s">
        <v>203</v>
      </c>
    </row>
    <row r="3" spans="1:54" ht="72" customHeight="1" x14ac:dyDescent="0.2">
      <c r="A3" s="121" t="s">
        <v>434</v>
      </c>
      <c r="B3" s="122"/>
      <c r="C3" s="122"/>
      <c r="D3" s="122"/>
      <c r="E3" s="122"/>
      <c r="F3" s="122"/>
      <c r="G3" s="122"/>
      <c r="H3" s="122"/>
      <c r="I3" s="123"/>
    </row>
    <row r="5" spans="1:54" s="99" customFormat="1" ht="34" x14ac:dyDescent="0.2">
      <c r="A5" s="99" t="s">
        <v>10</v>
      </c>
      <c r="B5" s="100">
        <v>41897</v>
      </c>
      <c r="C5" s="99" t="s">
        <v>246</v>
      </c>
      <c r="D5" s="100">
        <v>14008</v>
      </c>
      <c r="E5" s="99">
        <v>76.400000000000006</v>
      </c>
      <c r="F5" s="99" t="s">
        <v>12</v>
      </c>
      <c r="G5" s="99" t="s">
        <v>204</v>
      </c>
      <c r="H5" s="99" t="s">
        <v>49</v>
      </c>
      <c r="I5" s="99" t="s">
        <v>137</v>
      </c>
      <c r="J5" s="99" t="s">
        <v>137</v>
      </c>
      <c r="K5" s="99">
        <v>12</v>
      </c>
      <c r="L5" s="99" t="s">
        <v>464</v>
      </c>
      <c r="M5" s="99" t="s">
        <v>49</v>
      </c>
      <c r="N5" s="99" t="s">
        <v>205</v>
      </c>
      <c r="O5" s="99" t="s">
        <v>130</v>
      </c>
      <c r="P5" s="99" t="s">
        <v>212</v>
      </c>
      <c r="Q5" s="99" t="s">
        <v>130</v>
      </c>
      <c r="R5" s="99" t="s">
        <v>223</v>
      </c>
      <c r="S5" s="99" t="s">
        <v>207</v>
      </c>
      <c r="T5" s="99" t="s">
        <v>130</v>
      </c>
      <c r="U5" s="99">
        <v>10.8</v>
      </c>
      <c r="V5" s="99" t="s">
        <v>248</v>
      </c>
      <c r="W5" s="99" t="s">
        <v>249</v>
      </c>
      <c r="X5" s="99" t="s">
        <v>130</v>
      </c>
      <c r="Y5" s="99" t="s">
        <v>321</v>
      </c>
      <c r="Z5" s="99" t="s">
        <v>13</v>
      </c>
      <c r="AA5" s="99" t="s">
        <v>13</v>
      </c>
      <c r="AB5" s="99" t="s">
        <v>137</v>
      </c>
      <c r="AC5" s="99" t="s">
        <v>465</v>
      </c>
      <c r="AD5" s="99" t="s">
        <v>250</v>
      </c>
      <c r="AE5" s="99" t="s">
        <v>466</v>
      </c>
      <c r="AF5" s="101">
        <v>42739</v>
      </c>
      <c r="AG5" s="99" t="s">
        <v>14</v>
      </c>
      <c r="AH5" s="99" t="s">
        <v>14</v>
      </c>
      <c r="AI5" s="99" t="s">
        <v>14</v>
      </c>
      <c r="AJ5" s="99" t="s">
        <v>14</v>
      </c>
      <c r="AK5" s="99" t="s">
        <v>14</v>
      </c>
      <c r="AL5" s="99" t="s">
        <v>13</v>
      </c>
      <c r="AM5" s="99" t="s">
        <v>130</v>
      </c>
      <c r="AN5" s="99" t="s">
        <v>130</v>
      </c>
      <c r="AO5" s="99" t="s">
        <v>130</v>
      </c>
      <c r="AP5" s="99" t="s">
        <v>130</v>
      </c>
      <c r="AQ5" s="99" t="s">
        <v>130</v>
      </c>
      <c r="AR5" s="99" t="s">
        <v>130</v>
      </c>
      <c r="AS5" s="99" t="s">
        <v>467</v>
      </c>
    </row>
    <row r="6" spans="1:54" s="99" customFormat="1" ht="34" x14ac:dyDescent="0.2">
      <c r="A6" s="99" t="s">
        <v>15</v>
      </c>
      <c r="B6" s="100">
        <v>41521</v>
      </c>
      <c r="C6" s="99" t="s">
        <v>246</v>
      </c>
      <c r="D6" s="100">
        <v>21134</v>
      </c>
      <c r="E6" s="99">
        <v>55.8</v>
      </c>
      <c r="F6" s="99" t="s">
        <v>12</v>
      </c>
      <c r="G6" s="99" t="s">
        <v>204</v>
      </c>
      <c r="H6" s="99" t="s">
        <v>20</v>
      </c>
      <c r="I6" s="99" t="s">
        <v>137</v>
      </c>
      <c r="J6" s="99" t="s">
        <v>137</v>
      </c>
      <c r="K6" s="99">
        <v>18</v>
      </c>
      <c r="L6" s="99" t="s">
        <v>323</v>
      </c>
      <c r="M6" s="99" t="s">
        <v>49</v>
      </c>
      <c r="N6" s="99" t="s">
        <v>205</v>
      </c>
      <c r="O6" s="99">
        <v>55</v>
      </c>
      <c r="P6" s="99" t="s">
        <v>324</v>
      </c>
      <c r="Q6" s="99" t="s">
        <v>325</v>
      </c>
      <c r="R6" s="99" t="s">
        <v>223</v>
      </c>
      <c r="S6" s="99" t="s">
        <v>207</v>
      </c>
      <c r="T6" s="99" t="s">
        <v>130</v>
      </c>
      <c r="U6" s="99">
        <v>8.5</v>
      </c>
      <c r="V6" s="99" t="s">
        <v>208</v>
      </c>
      <c r="W6" s="99" t="s">
        <v>209</v>
      </c>
      <c r="X6" s="99" t="s">
        <v>130</v>
      </c>
      <c r="Y6" s="99" t="s">
        <v>321</v>
      </c>
      <c r="Z6" s="99" t="s">
        <v>137</v>
      </c>
      <c r="AA6" s="99" t="s">
        <v>137</v>
      </c>
      <c r="AB6" s="99" t="s">
        <v>14</v>
      </c>
      <c r="AC6" s="99" t="s">
        <v>14</v>
      </c>
      <c r="AD6" s="99" t="s">
        <v>210</v>
      </c>
      <c r="AE6" s="99">
        <v>7.25</v>
      </c>
      <c r="AF6" s="101" t="s">
        <v>326</v>
      </c>
      <c r="AG6" s="99" t="s">
        <v>14</v>
      </c>
      <c r="AH6" s="99" t="s">
        <v>14</v>
      </c>
      <c r="AI6" s="99" t="s">
        <v>14</v>
      </c>
      <c r="AJ6" s="99" t="s">
        <v>14</v>
      </c>
      <c r="AK6" s="99" t="s">
        <v>14</v>
      </c>
      <c r="AL6" s="99" t="s">
        <v>137</v>
      </c>
      <c r="AM6" s="100">
        <v>38424</v>
      </c>
      <c r="AN6" s="99" t="s">
        <v>14</v>
      </c>
      <c r="AO6" s="99" t="s">
        <v>130</v>
      </c>
      <c r="AP6" s="99" t="s">
        <v>130</v>
      </c>
      <c r="AQ6" s="99" t="s">
        <v>13</v>
      </c>
      <c r="AR6" s="99" t="s">
        <v>130</v>
      </c>
      <c r="AS6" s="99" t="s">
        <v>255</v>
      </c>
      <c r="AT6" s="99">
        <v>7</v>
      </c>
      <c r="AU6" s="99" t="s">
        <v>468</v>
      </c>
      <c r="AV6" s="99">
        <v>3</v>
      </c>
      <c r="AW6" s="99" t="s">
        <v>137</v>
      </c>
    </row>
    <row r="7" spans="1:54" s="84" customFormat="1" ht="34" x14ac:dyDescent="0.2">
      <c r="A7" s="83" t="s">
        <v>18</v>
      </c>
      <c r="B7" s="102">
        <v>41521</v>
      </c>
      <c r="C7" s="102" t="s">
        <v>246</v>
      </c>
      <c r="D7" s="102">
        <v>14136</v>
      </c>
      <c r="E7" s="103">
        <f>(B7-D7)/365.25</f>
        <v>74.976043805612591</v>
      </c>
      <c r="F7" s="84" t="s">
        <v>12</v>
      </c>
      <c r="G7" s="84" t="s">
        <v>204</v>
      </c>
      <c r="H7" s="84" t="s">
        <v>49</v>
      </c>
      <c r="I7" s="84" t="s">
        <v>137</v>
      </c>
      <c r="J7" s="84" t="s">
        <v>137</v>
      </c>
      <c r="K7" s="84">
        <v>12</v>
      </c>
      <c r="L7" s="84" t="s">
        <v>336</v>
      </c>
      <c r="M7" s="84" t="s">
        <v>49</v>
      </c>
      <c r="N7" s="84" t="s">
        <v>205</v>
      </c>
      <c r="O7" s="84">
        <v>74</v>
      </c>
      <c r="P7" s="84" t="s">
        <v>212</v>
      </c>
      <c r="Q7" s="84" t="s">
        <v>130</v>
      </c>
      <c r="R7" s="84" t="s">
        <v>223</v>
      </c>
      <c r="S7" s="84" t="s">
        <v>207</v>
      </c>
      <c r="T7" s="84" t="s">
        <v>130</v>
      </c>
      <c r="U7" s="104">
        <v>9.1999999999999993</v>
      </c>
      <c r="V7" s="105" t="s">
        <v>208</v>
      </c>
      <c r="W7" s="84" t="s">
        <v>209</v>
      </c>
      <c r="X7" s="84" t="s">
        <v>130</v>
      </c>
      <c r="Y7" s="84" t="s">
        <v>321</v>
      </c>
      <c r="Z7" s="84" t="s">
        <v>13</v>
      </c>
      <c r="AA7" s="84" t="s">
        <v>137</v>
      </c>
      <c r="AB7" s="84" t="s">
        <v>13</v>
      </c>
      <c r="AC7" s="84" t="s">
        <v>130</v>
      </c>
      <c r="AD7" s="84" t="s">
        <v>213</v>
      </c>
      <c r="AE7" s="104">
        <v>2</v>
      </c>
      <c r="AF7" s="105">
        <v>38146</v>
      </c>
      <c r="AG7" s="84" t="s">
        <v>14</v>
      </c>
      <c r="AH7" s="84" t="s">
        <v>14</v>
      </c>
      <c r="AI7" s="84" t="s">
        <v>14</v>
      </c>
      <c r="AJ7" s="84" t="s">
        <v>14</v>
      </c>
      <c r="AK7" s="84" t="s">
        <v>14</v>
      </c>
      <c r="AL7" s="84" t="s">
        <v>13</v>
      </c>
      <c r="AM7" s="105" t="s">
        <v>130</v>
      </c>
      <c r="AN7" s="105" t="s">
        <v>130</v>
      </c>
      <c r="AO7" s="105" t="s">
        <v>130</v>
      </c>
      <c r="AP7" s="105" t="s">
        <v>130</v>
      </c>
      <c r="AQ7" s="105" t="s">
        <v>13</v>
      </c>
      <c r="AR7" s="105" t="s">
        <v>130</v>
      </c>
      <c r="AS7" s="84" t="s">
        <v>337</v>
      </c>
      <c r="AT7" s="84">
        <v>7</v>
      </c>
      <c r="AU7" s="84" t="s">
        <v>468</v>
      </c>
      <c r="AV7" s="84" t="s">
        <v>14</v>
      </c>
      <c r="AW7" s="84" t="s">
        <v>14</v>
      </c>
      <c r="AY7" s="85"/>
    </row>
    <row r="8" spans="1:54" ht="17" x14ac:dyDescent="0.2">
      <c r="A8" s="99" t="s">
        <v>19</v>
      </c>
      <c r="B8" s="100">
        <v>41898</v>
      </c>
      <c r="C8" s="99" t="s">
        <v>246</v>
      </c>
      <c r="D8" s="100">
        <v>14907</v>
      </c>
      <c r="E8" s="99">
        <v>73.900000000000006</v>
      </c>
      <c r="F8" s="99" t="s">
        <v>12</v>
      </c>
      <c r="G8" s="99" t="s">
        <v>349</v>
      </c>
      <c r="H8" s="99" t="s">
        <v>49</v>
      </c>
      <c r="I8" s="99" t="s">
        <v>137</v>
      </c>
      <c r="J8" s="99" t="s">
        <v>137</v>
      </c>
      <c r="K8" s="99">
        <v>12</v>
      </c>
      <c r="L8" s="99" t="s">
        <v>406</v>
      </c>
      <c r="M8" s="99" t="s">
        <v>49</v>
      </c>
      <c r="N8" s="99" t="s">
        <v>205</v>
      </c>
      <c r="O8" s="99">
        <v>73</v>
      </c>
      <c r="P8" s="99" t="s">
        <v>212</v>
      </c>
      <c r="Q8" s="99" t="s">
        <v>130</v>
      </c>
      <c r="R8" s="99" t="s">
        <v>223</v>
      </c>
      <c r="S8" s="99" t="s">
        <v>207</v>
      </c>
      <c r="T8" s="99" t="s">
        <v>130</v>
      </c>
      <c r="U8" s="99">
        <v>13</v>
      </c>
      <c r="V8" s="99" t="s">
        <v>208</v>
      </c>
      <c r="W8" s="99" t="s">
        <v>252</v>
      </c>
      <c r="X8" s="99" t="s">
        <v>130</v>
      </c>
      <c r="Y8" s="99" t="s">
        <v>354</v>
      </c>
      <c r="Z8" s="99" t="s">
        <v>13</v>
      </c>
      <c r="AA8" s="99" t="s">
        <v>137</v>
      </c>
      <c r="AB8" s="99" t="s">
        <v>14</v>
      </c>
      <c r="AC8" s="99" t="s">
        <v>14</v>
      </c>
      <c r="AD8" s="99" t="s">
        <v>210</v>
      </c>
      <c r="AE8" s="99" t="s">
        <v>14</v>
      </c>
      <c r="AF8" s="99" t="s">
        <v>407</v>
      </c>
      <c r="AG8" s="99" t="s">
        <v>20</v>
      </c>
      <c r="AH8" s="99" t="s">
        <v>14</v>
      </c>
      <c r="AI8" s="99" t="s">
        <v>14</v>
      </c>
      <c r="AJ8" s="99" t="s">
        <v>14</v>
      </c>
      <c r="AK8" s="99" t="s">
        <v>14</v>
      </c>
      <c r="AL8" s="99" t="s">
        <v>14</v>
      </c>
      <c r="AM8" s="99" t="s">
        <v>130</v>
      </c>
      <c r="AN8" s="99" t="s">
        <v>130</v>
      </c>
      <c r="AO8" s="99" t="s">
        <v>130</v>
      </c>
      <c r="AP8" s="99" t="s">
        <v>130</v>
      </c>
      <c r="AQ8" s="99" t="s">
        <v>14</v>
      </c>
      <c r="AR8" s="99" t="s">
        <v>14</v>
      </c>
      <c r="AS8" s="99" t="s">
        <v>14</v>
      </c>
      <c r="AT8" s="99">
        <v>35</v>
      </c>
      <c r="AU8" s="99" t="s">
        <v>241</v>
      </c>
      <c r="AV8" s="99">
        <v>0.1</v>
      </c>
      <c r="AW8" s="99" t="s">
        <v>14</v>
      </c>
      <c r="AX8" s="99"/>
      <c r="AY8" s="99"/>
      <c r="AZ8" s="99"/>
      <c r="BA8" s="99"/>
      <c r="BB8" s="99"/>
    </row>
    <row r="9" spans="1:54" ht="34" x14ac:dyDescent="0.2">
      <c r="A9" s="99" t="s">
        <v>21</v>
      </c>
      <c r="B9" s="100">
        <v>41477</v>
      </c>
      <c r="C9" s="99" t="s">
        <v>246</v>
      </c>
      <c r="D9" s="100">
        <v>26131</v>
      </c>
      <c r="E9" s="99">
        <v>42</v>
      </c>
      <c r="F9" s="99" t="s">
        <v>12</v>
      </c>
      <c r="G9" s="99" t="s">
        <v>204</v>
      </c>
      <c r="H9" s="99" t="s">
        <v>49</v>
      </c>
      <c r="I9" s="99" t="s">
        <v>137</v>
      </c>
      <c r="J9" s="99" t="s">
        <v>137</v>
      </c>
      <c r="K9" s="99">
        <v>16</v>
      </c>
      <c r="L9" s="99" t="s">
        <v>469</v>
      </c>
      <c r="M9" s="99" t="s">
        <v>49</v>
      </c>
      <c r="N9" s="99" t="s">
        <v>205</v>
      </c>
      <c r="O9" s="99">
        <v>42</v>
      </c>
      <c r="P9" s="99" t="s">
        <v>212</v>
      </c>
      <c r="Q9" s="99" t="s">
        <v>130</v>
      </c>
      <c r="R9" s="99" t="s">
        <v>223</v>
      </c>
      <c r="S9" s="99" t="s">
        <v>207</v>
      </c>
      <c r="T9" s="99" t="s">
        <v>130</v>
      </c>
      <c r="U9" s="99">
        <v>8.1999999999999993</v>
      </c>
      <c r="V9" s="99" t="s">
        <v>208</v>
      </c>
      <c r="W9" s="99" t="s">
        <v>209</v>
      </c>
      <c r="X9" s="99" t="s">
        <v>130</v>
      </c>
      <c r="Y9" s="99" t="s">
        <v>321</v>
      </c>
      <c r="Z9" s="99" t="s">
        <v>137</v>
      </c>
      <c r="AA9" s="99" t="s">
        <v>14</v>
      </c>
      <c r="AB9" s="99" t="s">
        <v>13</v>
      </c>
      <c r="AC9" s="99" t="s">
        <v>130</v>
      </c>
      <c r="AD9" s="99" t="s">
        <v>210</v>
      </c>
      <c r="AE9" s="99">
        <v>5</v>
      </c>
      <c r="AF9" s="100">
        <v>38476</v>
      </c>
      <c r="AG9" s="99" t="s">
        <v>20</v>
      </c>
      <c r="AH9" s="99" t="s">
        <v>211</v>
      </c>
      <c r="AI9" s="99" t="s">
        <v>470</v>
      </c>
      <c r="AJ9" s="99" t="s">
        <v>471</v>
      </c>
      <c r="AK9" s="99" t="s">
        <v>472</v>
      </c>
      <c r="AL9" s="99" t="s">
        <v>13</v>
      </c>
      <c r="AM9" s="99" t="s">
        <v>130</v>
      </c>
      <c r="AN9" s="99" t="s">
        <v>130</v>
      </c>
      <c r="AO9" s="99" t="s">
        <v>130</v>
      </c>
      <c r="AP9" s="99" t="s">
        <v>130</v>
      </c>
      <c r="AQ9" s="99" t="s">
        <v>13</v>
      </c>
      <c r="AR9" s="99" t="s">
        <v>130</v>
      </c>
      <c r="AS9" s="99" t="s">
        <v>473</v>
      </c>
      <c r="AT9" s="99">
        <v>35</v>
      </c>
      <c r="AU9" s="99" t="s">
        <v>241</v>
      </c>
      <c r="AV9" s="99" t="s">
        <v>14</v>
      </c>
      <c r="AW9" s="99" t="s">
        <v>14</v>
      </c>
      <c r="AX9" s="99"/>
      <c r="AY9" s="99" t="s">
        <v>408</v>
      </c>
      <c r="AZ9" s="99"/>
      <c r="BA9" s="99"/>
      <c r="BB9" s="99"/>
    </row>
    <row r="10" spans="1:54" ht="34" x14ac:dyDescent="0.2">
      <c r="A10" s="99" t="s">
        <v>22</v>
      </c>
      <c r="B10" s="100">
        <v>41477</v>
      </c>
      <c r="C10" s="99" t="s">
        <v>246</v>
      </c>
      <c r="D10" s="100">
        <v>14984</v>
      </c>
      <c r="E10" s="99">
        <v>72.5</v>
      </c>
      <c r="F10" s="99" t="s">
        <v>12</v>
      </c>
      <c r="G10" s="99" t="s">
        <v>204</v>
      </c>
      <c r="H10" s="99" t="s">
        <v>49</v>
      </c>
      <c r="I10" s="99" t="s">
        <v>137</v>
      </c>
      <c r="J10" s="99" t="s">
        <v>137</v>
      </c>
      <c r="K10" s="99">
        <v>13</v>
      </c>
      <c r="L10" s="99" t="s">
        <v>474</v>
      </c>
      <c r="M10" s="99" t="s">
        <v>49</v>
      </c>
      <c r="N10" s="99" t="s">
        <v>205</v>
      </c>
      <c r="O10" s="99">
        <v>72</v>
      </c>
      <c r="P10" s="99" t="s">
        <v>212</v>
      </c>
      <c r="Q10" s="99" t="s">
        <v>130</v>
      </c>
      <c r="R10" s="99" t="s">
        <v>223</v>
      </c>
      <c r="S10" s="99" t="s">
        <v>207</v>
      </c>
      <c r="T10" s="99" t="s">
        <v>130</v>
      </c>
      <c r="U10" s="99">
        <v>16.2</v>
      </c>
      <c r="V10" s="99" t="s">
        <v>208</v>
      </c>
      <c r="W10" s="99" t="s">
        <v>252</v>
      </c>
      <c r="X10" s="99" t="s">
        <v>130</v>
      </c>
      <c r="Y10" s="99" t="s">
        <v>321</v>
      </c>
      <c r="Z10" s="99" t="s">
        <v>137</v>
      </c>
      <c r="AA10" s="99" t="s">
        <v>14</v>
      </c>
      <c r="AB10" s="99" t="s">
        <v>13</v>
      </c>
      <c r="AC10" s="99" t="s">
        <v>130</v>
      </c>
      <c r="AD10" s="99" t="s">
        <v>210</v>
      </c>
      <c r="AE10" s="99">
        <v>3</v>
      </c>
      <c r="AF10" s="100">
        <v>35581</v>
      </c>
      <c r="AG10" s="99" t="s">
        <v>20</v>
      </c>
      <c r="AH10" s="99" t="s">
        <v>14</v>
      </c>
      <c r="AI10" s="99" t="s">
        <v>14</v>
      </c>
      <c r="AJ10" s="99" t="s">
        <v>471</v>
      </c>
      <c r="AK10" s="99" t="s">
        <v>475</v>
      </c>
      <c r="AL10" s="99" t="s">
        <v>13</v>
      </c>
      <c r="AM10" s="99" t="s">
        <v>130</v>
      </c>
      <c r="AN10" s="99" t="s">
        <v>130</v>
      </c>
      <c r="AO10" s="99" t="s">
        <v>130</v>
      </c>
      <c r="AP10" s="99" t="s">
        <v>130</v>
      </c>
      <c r="AQ10" s="99" t="s">
        <v>13</v>
      </c>
      <c r="AR10" s="99" t="s">
        <v>130</v>
      </c>
      <c r="AS10" s="99" t="s">
        <v>476</v>
      </c>
      <c r="AT10" s="99">
        <v>35</v>
      </c>
      <c r="AU10" s="99" t="s">
        <v>241</v>
      </c>
      <c r="AV10" s="99" t="s">
        <v>14</v>
      </c>
      <c r="AW10" s="99" t="s">
        <v>14</v>
      </c>
      <c r="AX10" s="99"/>
      <c r="AY10" s="99" t="s">
        <v>408</v>
      </c>
      <c r="AZ10" s="99"/>
      <c r="BA10" s="99"/>
      <c r="BB10" s="99"/>
    </row>
    <row r="11" spans="1:54" ht="34" x14ac:dyDescent="0.2">
      <c r="A11" s="99" t="s">
        <v>24</v>
      </c>
      <c r="B11" s="100">
        <v>41478</v>
      </c>
      <c r="C11" s="99" t="s">
        <v>246</v>
      </c>
      <c r="D11" s="100">
        <v>17807</v>
      </c>
      <c r="E11" s="99">
        <v>64.8</v>
      </c>
      <c r="F11" s="99" t="s">
        <v>12</v>
      </c>
      <c r="G11" s="99" t="s">
        <v>204</v>
      </c>
      <c r="H11" s="99" t="s">
        <v>49</v>
      </c>
      <c r="I11" s="99" t="s">
        <v>137</v>
      </c>
      <c r="J11" s="99" t="s">
        <v>137</v>
      </c>
      <c r="K11" s="99">
        <v>13</v>
      </c>
      <c r="L11" s="99" t="s">
        <v>477</v>
      </c>
      <c r="M11" s="99" t="s">
        <v>49</v>
      </c>
      <c r="N11" s="99" t="s">
        <v>205</v>
      </c>
      <c r="O11" s="99">
        <v>64</v>
      </c>
      <c r="P11" s="99" t="s">
        <v>212</v>
      </c>
      <c r="Q11" s="99" t="s">
        <v>130</v>
      </c>
      <c r="R11" s="99" t="s">
        <v>223</v>
      </c>
      <c r="S11" s="99" t="s">
        <v>207</v>
      </c>
      <c r="T11" s="99" t="s">
        <v>14</v>
      </c>
      <c r="U11" s="99">
        <v>9.4</v>
      </c>
      <c r="V11" s="99" t="s">
        <v>208</v>
      </c>
      <c r="W11" s="99" t="s">
        <v>252</v>
      </c>
      <c r="X11" s="99" t="s">
        <v>130</v>
      </c>
      <c r="Y11" s="99" t="s">
        <v>321</v>
      </c>
      <c r="Z11" s="99" t="s">
        <v>137</v>
      </c>
      <c r="AA11" s="99" t="s">
        <v>14</v>
      </c>
      <c r="AB11" s="99" t="s">
        <v>137</v>
      </c>
      <c r="AC11" s="99" t="s">
        <v>478</v>
      </c>
      <c r="AD11" s="99" t="s">
        <v>210</v>
      </c>
      <c r="AE11" s="99" t="s">
        <v>14</v>
      </c>
      <c r="AF11" s="99" t="s">
        <v>479</v>
      </c>
      <c r="AG11" s="99" t="s">
        <v>20</v>
      </c>
      <c r="AH11" s="99" t="s">
        <v>14</v>
      </c>
      <c r="AI11" s="99" t="s">
        <v>14</v>
      </c>
      <c r="AJ11" s="99" t="s">
        <v>14</v>
      </c>
      <c r="AK11" s="99" t="s">
        <v>14</v>
      </c>
      <c r="AL11" s="99" t="s">
        <v>13</v>
      </c>
      <c r="AM11" s="99" t="s">
        <v>130</v>
      </c>
      <c r="AN11" s="99" t="s">
        <v>130</v>
      </c>
      <c r="AO11" s="99" t="s">
        <v>130</v>
      </c>
      <c r="AP11" s="99" t="s">
        <v>130</v>
      </c>
      <c r="AQ11" s="99" t="s">
        <v>13</v>
      </c>
      <c r="AR11" s="99" t="s">
        <v>130</v>
      </c>
      <c r="AS11" s="99" t="s">
        <v>14</v>
      </c>
      <c r="AT11" s="99">
        <v>35</v>
      </c>
      <c r="AU11" s="99" t="s">
        <v>241</v>
      </c>
      <c r="AV11" s="99" t="s">
        <v>14</v>
      </c>
      <c r="AW11" s="99" t="s">
        <v>14</v>
      </c>
      <c r="AX11" s="99"/>
      <c r="AY11" s="99" t="s">
        <v>408</v>
      </c>
      <c r="AZ11" s="99"/>
      <c r="BA11" s="99"/>
      <c r="BB11" s="99"/>
    </row>
    <row r="12" spans="1:54" ht="34" x14ac:dyDescent="0.2">
      <c r="A12" s="99" t="s">
        <v>416</v>
      </c>
      <c r="B12" s="100">
        <v>41898</v>
      </c>
      <c r="C12" s="99" t="s">
        <v>246</v>
      </c>
      <c r="D12" s="100">
        <v>18900</v>
      </c>
      <c r="E12" s="99">
        <v>63</v>
      </c>
      <c r="F12" s="99" t="s">
        <v>12</v>
      </c>
      <c r="G12" s="99" t="s">
        <v>204</v>
      </c>
      <c r="H12" s="99" t="s">
        <v>49</v>
      </c>
      <c r="I12" s="99" t="s">
        <v>137</v>
      </c>
      <c r="J12" s="99" t="s">
        <v>137</v>
      </c>
      <c r="K12" s="99">
        <v>16</v>
      </c>
      <c r="L12" s="99" t="s">
        <v>409</v>
      </c>
      <c r="M12" s="99" t="s">
        <v>49</v>
      </c>
      <c r="N12" s="99" t="s">
        <v>205</v>
      </c>
      <c r="O12" s="99">
        <v>63</v>
      </c>
      <c r="P12" s="99" t="s">
        <v>212</v>
      </c>
      <c r="Q12" s="99" t="s">
        <v>130</v>
      </c>
      <c r="R12" s="99" t="s">
        <v>223</v>
      </c>
      <c r="S12" s="99" t="s">
        <v>207</v>
      </c>
      <c r="T12" s="99" t="s">
        <v>130</v>
      </c>
      <c r="U12" s="99">
        <v>9</v>
      </c>
      <c r="V12" s="99" t="s">
        <v>208</v>
      </c>
      <c r="W12" s="99" t="s">
        <v>209</v>
      </c>
      <c r="X12" s="99" t="s">
        <v>130</v>
      </c>
      <c r="Y12" s="99" t="s">
        <v>354</v>
      </c>
      <c r="Z12" s="99" t="s">
        <v>137</v>
      </c>
      <c r="AA12" s="99" t="s">
        <v>137</v>
      </c>
      <c r="AB12" s="99" t="s">
        <v>137</v>
      </c>
      <c r="AC12" s="99" t="s">
        <v>410</v>
      </c>
      <c r="AD12" s="99" t="s">
        <v>210</v>
      </c>
      <c r="AE12" s="99">
        <v>0.2</v>
      </c>
      <c r="AF12" s="99" t="s">
        <v>411</v>
      </c>
      <c r="AG12" s="99" t="s">
        <v>20</v>
      </c>
      <c r="AH12" s="99" t="s">
        <v>14</v>
      </c>
      <c r="AI12" s="99" t="s">
        <v>14</v>
      </c>
      <c r="AJ12" s="99" t="s">
        <v>14</v>
      </c>
      <c r="AK12" s="99" t="s">
        <v>14</v>
      </c>
      <c r="AL12" s="99" t="s">
        <v>13</v>
      </c>
      <c r="AM12" s="99" t="s">
        <v>130</v>
      </c>
      <c r="AN12" s="99" t="s">
        <v>130</v>
      </c>
      <c r="AO12" s="99" t="s">
        <v>130</v>
      </c>
      <c r="AP12" s="99" t="s">
        <v>130</v>
      </c>
      <c r="AQ12" s="99" t="s">
        <v>13</v>
      </c>
      <c r="AR12" s="99" t="s">
        <v>130</v>
      </c>
      <c r="AS12" s="99" t="s">
        <v>256</v>
      </c>
      <c r="AT12" s="99">
        <v>35</v>
      </c>
      <c r="AU12" s="99" t="s">
        <v>241</v>
      </c>
      <c r="AV12" s="99">
        <v>0.1</v>
      </c>
      <c r="AW12" s="99" t="s">
        <v>14</v>
      </c>
      <c r="AX12" s="99"/>
      <c r="AY12" s="99"/>
      <c r="AZ12" s="99"/>
      <c r="BA12" s="99"/>
      <c r="BB12" s="99"/>
    </row>
    <row r="13" spans="1:54" ht="51" x14ac:dyDescent="0.2">
      <c r="A13" s="99" t="s">
        <v>26</v>
      </c>
      <c r="B13" s="100">
        <v>41527</v>
      </c>
      <c r="C13" s="99" t="s">
        <v>246</v>
      </c>
      <c r="D13" s="100">
        <v>21189</v>
      </c>
      <c r="E13" s="99">
        <v>55.7</v>
      </c>
      <c r="F13" s="99" t="s">
        <v>12</v>
      </c>
      <c r="G13" s="99" t="s">
        <v>204</v>
      </c>
      <c r="H13" s="99" t="s">
        <v>49</v>
      </c>
      <c r="I13" s="99" t="s">
        <v>137</v>
      </c>
      <c r="J13" s="99" t="s">
        <v>137</v>
      </c>
      <c r="K13" s="99">
        <v>18</v>
      </c>
      <c r="L13" s="99" t="s">
        <v>480</v>
      </c>
      <c r="M13" s="99" t="s">
        <v>49</v>
      </c>
      <c r="N13" s="99" t="s">
        <v>205</v>
      </c>
      <c r="O13" s="99">
        <v>55</v>
      </c>
      <c r="P13" s="99" t="s">
        <v>212</v>
      </c>
      <c r="Q13" s="99" t="s">
        <v>130</v>
      </c>
      <c r="R13" s="99" t="s">
        <v>223</v>
      </c>
      <c r="S13" s="99" t="s">
        <v>207</v>
      </c>
      <c r="T13" s="99" t="s">
        <v>130</v>
      </c>
      <c r="U13" s="99">
        <v>5.3</v>
      </c>
      <c r="V13" s="99" t="s">
        <v>208</v>
      </c>
      <c r="W13" s="99" t="s">
        <v>209</v>
      </c>
      <c r="X13" s="99" t="s">
        <v>130</v>
      </c>
      <c r="Y13" s="99" t="s">
        <v>321</v>
      </c>
      <c r="Z13" s="99" t="s">
        <v>137</v>
      </c>
      <c r="AA13" s="99" t="s">
        <v>14</v>
      </c>
      <c r="AB13" s="99" t="s">
        <v>137</v>
      </c>
      <c r="AC13" s="99" t="s">
        <v>478</v>
      </c>
      <c r="AD13" s="99" t="s">
        <v>210</v>
      </c>
      <c r="AE13" s="99">
        <v>2</v>
      </c>
      <c r="AF13" s="100">
        <v>39555</v>
      </c>
      <c r="AG13" s="99" t="s">
        <v>20</v>
      </c>
      <c r="AH13" s="99" t="s">
        <v>14</v>
      </c>
      <c r="AI13" s="99" t="s">
        <v>481</v>
      </c>
      <c r="AJ13" s="99" t="s">
        <v>471</v>
      </c>
      <c r="AK13" s="99" t="s">
        <v>14</v>
      </c>
      <c r="AL13" s="99" t="s">
        <v>13</v>
      </c>
      <c r="AM13" s="99" t="s">
        <v>130</v>
      </c>
      <c r="AN13" s="99" t="s">
        <v>130</v>
      </c>
      <c r="AO13" s="99" t="s">
        <v>130</v>
      </c>
      <c r="AP13" s="99" t="s">
        <v>130</v>
      </c>
      <c r="AQ13" s="99" t="s">
        <v>13</v>
      </c>
      <c r="AR13" s="99" t="s">
        <v>130</v>
      </c>
      <c r="AS13" s="99" t="s">
        <v>482</v>
      </c>
      <c r="AT13" s="99">
        <v>7</v>
      </c>
      <c r="AU13" s="99" t="s">
        <v>468</v>
      </c>
      <c r="AV13" s="99">
        <v>3</v>
      </c>
      <c r="AW13" s="99" t="s">
        <v>14</v>
      </c>
      <c r="AX13" s="99"/>
      <c r="AY13" s="99"/>
      <c r="AZ13" s="99"/>
      <c r="BA13" s="99"/>
      <c r="BB13" s="99"/>
    </row>
    <row r="14" spans="1:54" ht="51" x14ac:dyDescent="0.2">
      <c r="A14" s="99" t="s">
        <v>27</v>
      </c>
      <c r="B14" s="100">
        <v>41897</v>
      </c>
      <c r="C14" s="99" t="s">
        <v>246</v>
      </c>
      <c r="D14" s="100">
        <v>19810</v>
      </c>
      <c r="E14" s="99">
        <v>60.5</v>
      </c>
      <c r="F14" s="99" t="s">
        <v>12</v>
      </c>
      <c r="G14" s="99" t="s">
        <v>483</v>
      </c>
      <c r="H14" s="99" t="s">
        <v>49</v>
      </c>
      <c r="I14" s="99" t="s">
        <v>137</v>
      </c>
      <c r="J14" s="99" t="s">
        <v>137</v>
      </c>
      <c r="K14" s="99">
        <v>17</v>
      </c>
      <c r="L14" s="99" t="s">
        <v>484</v>
      </c>
      <c r="M14" s="99" t="s">
        <v>49</v>
      </c>
      <c r="N14" s="99" t="s">
        <v>14</v>
      </c>
      <c r="O14" s="99" t="s">
        <v>14</v>
      </c>
      <c r="P14" s="99" t="s">
        <v>14</v>
      </c>
      <c r="Q14" s="99" t="s">
        <v>485</v>
      </c>
      <c r="R14" s="99" t="s">
        <v>223</v>
      </c>
      <c r="S14" s="99" t="s">
        <v>207</v>
      </c>
      <c r="T14" s="99" t="s">
        <v>130</v>
      </c>
      <c r="U14" s="99">
        <v>4.4000000000000004</v>
      </c>
      <c r="V14" s="99" t="s">
        <v>208</v>
      </c>
      <c r="W14" s="99" t="s">
        <v>252</v>
      </c>
      <c r="X14" s="99" t="s">
        <v>130</v>
      </c>
      <c r="Y14" s="99" t="s">
        <v>321</v>
      </c>
      <c r="Z14" s="99" t="s">
        <v>137</v>
      </c>
      <c r="AA14" s="99" t="s">
        <v>14</v>
      </c>
      <c r="AB14" s="99" t="s">
        <v>137</v>
      </c>
      <c r="AC14" s="99" t="s">
        <v>478</v>
      </c>
      <c r="AD14" s="99" t="s">
        <v>210</v>
      </c>
      <c r="AE14" s="99">
        <v>1</v>
      </c>
      <c r="AF14" s="99" t="s">
        <v>486</v>
      </c>
      <c r="AG14" s="99" t="s">
        <v>20</v>
      </c>
      <c r="AH14" s="99" t="s">
        <v>14</v>
      </c>
      <c r="AI14" s="99" t="s">
        <v>14</v>
      </c>
      <c r="AJ14" s="99" t="s">
        <v>471</v>
      </c>
      <c r="AK14" s="99" t="s">
        <v>14</v>
      </c>
      <c r="AL14" s="99" t="s">
        <v>13</v>
      </c>
      <c r="AM14" s="99" t="s">
        <v>130</v>
      </c>
      <c r="AN14" s="99" t="s">
        <v>130</v>
      </c>
      <c r="AO14" s="99" t="s">
        <v>130</v>
      </c>
      <c r="AP14" s="99" t="s">
        <v>130</v>
      </c>
      <c r="AQ14" s="99" t="s">
        <v>137</v>
      </c>
      <c r="AR14" s="99" t="s">
        <v>487</v>
      </c>
      <c r="AS14" s="99" t="s">
        <v>488</v>
      </c>
      <c r="AT14" s="99">
        <v>35</v>
      </c>
      <c r="AU14" s="99" t="s">
        <v>241</v>
      </c>
      <c r="AV14" s="99">
        <v>4</v>
      </c>
      <c r="AW14" s="99" t="s">
        <v>14</v>
      </c>
      <c r="AX14" s="99"/>
      <c r="AY14" s="99"/>
      <c r="AZ14" s="99"/>
      <c r="BA14" s="99"/>
      <c r="BB14" s="99"/>
    </row>
    <row r="15" spans="1:54" ht="51" x14ac:dyDescent="0.2">
      <c r="A15" s="99" t="s">
        <v>29</v>
      </c>
      <c r="B15" s="100">
        <v>41898</v>
      </c>
      <c r="C15" s="99" t="s">
        <v>246</v>
      </c>
      <c r="D15" s="100">
        <v>18430</v>
      </c>
      <c r="E15" s="99">
        <v>64.3</v>
      </c>
      <c r="F15" s="99" t="s">
        <v>12</v>
      </c>
      <c r="G15" s="99" t="s">
        <v>204</v>
      </c>
      <c r="H15" s="99" t="s">
        <v>49</v>
      </c>
      <c r="I15" s="99" t="s">
        <v>137</v>
      </c>
      <c r="J15" s="99" t="s">
        <v>137</v>
      </c>
      <c r="K15" s="99">
        <v>16</v>
      </c>
      <c r="L15" s="99" t="s">
        <v>489</v>
      </c>
      <c r="M15" s="99" t="s">
        <v>49</v>
      </c>
      <c r="N15" s="99" t="s">
        <v>205</v>
      </c>
      <c r="O15" s="99" t="s">
        <v>130</v>
      </c>
      <c r="P15" s="99" t="s">
        <v>212</v>
      </c>
      <c r="Q15" s="99" t="s">
        <v>130</v>
      </c>
      <c r="R15" s="99" t="s">
        <v>223</v>
      </c>
      <c r="S15" s="99" t="s">
        <v>207</v>
      </c>
      <c r="T15" s="99" t="s">
        <v>130</v>
      </c>
      <c r="U15" s="99">
        <v>4.25</v>
      </c>
      <c r="V15" s="99" t="s">
        <v>208</v>
      </c>
      <c r="W15" s="99" t="s">
        <v>252</v>
      </c>
      <c r="X15" s="99" t="s">
        <v>130</v>
      </c>
      <c r="Y15" s="99" t="s">
        <v>354</v>
      </c>
      <c r="Z15" s="99" t="s">
        <v>14</v>
      </c>
      <c r="AA15" s="99" t="s">
        <v>14</v>
      </c>
      <c r="AB15" s="99" t="s">
        <v>13</v>
      </c>
      <c r="AC15" s="99" t="s">
        <v>130</v>
      </c>
      <c r="AD15" s="99" t="s">
        <v>213</v>
      </c>
      <c r="AE15" s="99" t="s">
        <v>14</v>
      </c>
      <c r="AF15" s="99" t="s">
        <v>490</v>
      </c>
      <c r="AG15" s="99" t="s">
        <v>20</v>
      </c>
      <c r="AH15" s="99" t="s">
        <v>14</v>
      </c>
      <c r="AI15" s="99" t="s">
        <v>14</v>
      </c>
      <c r="AJ15" s="99" t="s">
        <v>14</v>
      </c>
      <c r="AK15" s="99" t="s">
        <v>14</v>
      </c>
      <c r="AL15" s="99" t="s">
        <v>13</v>
      </c>
      <c r="AM15" s="99" t="s">
        <v>130</v>
      </c>
      <c r="AN15" s="99" t="s">
        <v>130</v>
      </c>
      <c r="AO15" s="99" t="s">
        <v>130</v>
      </c>
      <c r="AP15" s="99" t="s">
        <v>130</v>
      </c>
      <c r="AQ15" s="99" t="s">
        <v>137</v>
      </c>
      <c r="AR15" s="99" t="s">
        <v>491</v>
      </c>
      <c r="AS15" s="99" t="s">
        <v>492</v>
      </c>
      <c r="AT15" s="99">
        <v>35</v>
      </c>
      <c r="AU15" s="99" t="s">
        <v>241</v>
      </c>
      <c r="AV15" s="99">
        <v>4</v>
      </c>
      <c r="AW15" s="99" t="s">
        <v>14</v>
      </c>
      <c r="AX15" s="99"/>
      <c r="AY15" s="99"/>
      <c r="AZ15" s="99"/>
      <c r="BA15" s="99"/>
      <c r="BB15" s="99"/>
    </row>
    <row r="16" spans="1:54" ht="51" x14ac:dyDescent="0.2">
      <c r="A16" s="99" t="s">
        <v>30</v>
      </c>
      <c r="B16" s="100">
        <v>41898</v>
      </c>
      <c r="C16" s="99" t="s">
        <v>246</v>
      </c>
      <c r="D16" s="100">
        <v>17593</v>
      </c>
      <c r="E16" s="99">
        <v>66.5</v>
      </c>
      <c r="F16" s="99" t="s">
        <v>12</v>
      </c>
      <c r="G16" s="99" t="s">
        <v>204</v>
      </c>
      <c r="H16" s="99" t="s">
        <v>49</v>
      </c>
      <c r="I16" s="99" t="s">
        <v>137</v>
      </c>
      <c r="J16" s="99" t="s">
        <v>137</v>
      </c>
      <c r="K16" s="99">
        <v>14</v>
      </c>
      <c r="L16" s="99" t="s">
        <v>493</v>
      </c>
      <c r="M16" s="99" t="s">
        <v>49</v>
      </c>
      <c r="N16" s="99" t="s">
        <v>494</v>
      </c>
      <c r="O16" s="99">
        <v>48</v>
      </c>
      <c r="P16" s="99" t="s">
        <v>324</v>
      </c>
      <c r="Q16" s="99" t="s">
        <v>495</v>
      </c>
      <c r="R16" s="99" t="s">
        <v>223</v>
      </c>
      <c r="S16" s="99" t="s">
        <v>207</v>
      </c>
      <c r="T16" s="99" t="s">
        <v>14</v>
      </c>
      <c r="U16" s="99">
        <v>2.75</v>
      </c>
      <c r="V16" s="99" t="s">
        <v>208</v>
      </c>
      <c r="W16" s="99" t="s">
        <v>209</v>
      </c>
      <c r="X16" s="99" t="s">
        <v>130</v>
      </c>
      <c r="Y16" s="99" t="s">
        <v>354</v>
      </c>
      <c r="Z16" s="99" t="s">
        <v>14</v>
      </c>
      <c r="AA16" s="99" t="s">
        <v>14</v>
      </c>
      <c r="AB16" s="99" t="s">
        <v>137</v>
      </c>
      <c r="AC16" s="99" t="s">
        <v>478</v>
      </c>
      <c r="AD16" s="99" t="s">
        <v>210</v>
      </c>
      <c r="AE16" s="99">
        <v>0.3</v>
      </c>
      <c r="AF16" s="99" t="s">
        <v>496</v>
      </c>
      <c r="AG16" s="99" t="s">
        <v>20</v>
      </c>
      <c r="AH16" s="99" t="s">
        <v>14</v>
      </c>
      <c r="AI16" s="99" t="s">
        <v>497</v>
      </c>
      <c r="AJ16" s="99" t="s">
        <v>471</v>
      </c>
      <c r="AK16" s="99" t="s">
        <v>498</v>
      </c>
      <c r="AL16" s="99" t="s">
        <v>13</v>
      </c>
      <c r="AM16" s="99" t="s">
        <v>130</v>
      </c>
      <c r="AN16" s="99" t="s">
        <v>130</v>
      </c>
      <c r="AO16" s="99" t="s">
        <v>130</v>
      </c>
      <c r="AP16" s="99" t="s">
        <v>130</v>
      </c>
      <c r="AQ16" s="99" t="s">
        <v>13</v>
      </c>
      <c r="AR16" s="99" t="s">
        <v>130</v>
      </c>
      <c r="AS16" s="99" t="s">
        <v>499</v>
      </c>
      <c r="AT16" s="99">
        <v>35</v>
      </c>
      <c r="AU16" s="99" t="s">
        <v>241</v>
      </c>
      <c r="AV16" s="99">
        <v>4</v>
      </c>
      <c r="AW16" s="99" t="s">
        <v>14</v>
      </c>
      <c r="AX16" s="99"/>
      <c r="AY16" s="99"/>
      <c r="AZ16" s="99"/>
      <c r="BA16" s="99"/>
      <c r="BB16" s="99"/>
    </row>
    <row r="17" spans="1:54" ht="85" x14ac:dyDescent="0.2">
      <c r="A17" s="99" t="s">
        <v>31</v>
      </c>
      <c r="B17" s="100">
        <v>41899</v>
      </c>
      <c r="C17" s="99" t="s">
        <v>246</v>
      </c>
      <c r="D17" s="100">
        <v>18166</v>
      </c>
      <c r="E17" s="99">
        <v>65</v>
      </c>
      <c r="F17" s="99" t="s">
        <v>12</v>
      </c>
      <c r="G17" s="99" t="s">
        <v>204</v>
      </c>
      <c r="H17" s="99" t="s">
        <v>49</v>
      </c>
      <c r="I17" s="99" t="s">
        <v>137</v>
      </c>
      <c r="J17" s="99" t="s">
        <v>137</v>
      </c>
      <c r="K17" s="99">
        <v>16</v>
      </c>
      <c r="L17" s="99" t="s">
        <v>500</v>
      </c>
      <c r="M17" s="99" t="s">
        <v>49</v>
      </c>
      <c r="N17" s="99" t="s">
        <v>205</v>
      </c>
      <c r="O17" s="99" t="s">
        <v>130</v>
      </c>
      <c r="P17" s="99" t="s">
        <v>212</v>
      </c>
      <c r="Q17" s="99" t="s">
        <v>130</v>
      </c>
      <c r="R17" s="99" t="s">
        <v>223</v>
      </c>
      <c r="S17" s="99" t="s">
        <v>207</v>
      </c>
      <c r="T17" s="99" t="s">
        <v>130</v>
      </c>
      <c r="U17" s="99">
        <v>3.67</v>
      </c>
      <c r="V17" s="99" t="s">
        <v>208</v>
      </c>
      <c r="W17" s="99" t="s">
        <v>209</v>
      </c>
      <c r="X17" s="99" t="s">
        <v>130</v>
      </c>
      <c r="Y17" s="99" t="s">
        <v>321</v>
      </c>
      <c r="Z17" s="99" t="s">
        <v>137</v>
      </c>
      <c r="AA17" s="99" t="s">
        <v>14</v>
      </c>
      <c r="AB17" s="99" t="s">
        <v>137</v>
      </c>
      <c r="AC17" s="99" t="s">
        <v>501</v>
      </c>
      <c r="AD17" s="99" t="s">
        <v>210</v>
      </c>
      <c r="AE17" s="99">
        <v>3</v>
      </c>
      <c r="AF17" s="99" t="s">
        <v>502</v>
      </c>
      <c r="AG17" s="99" t="s">
        <v>20</v>
      </c>
      <c r="AH17" s="99" t="s">
        <v>503</v>
      </c>
      <c r="AI17" s="99" t="s">
        <v>504</v>
      </c>
      <c r="AJ17" s="99" t="s">
        <v>501</v>
      </c>
      <c r="AK17" s="99" t="s">
        <v>505</v>
      </c>
      <c r="AL17" s="99" t="s">
        <v>13</v>
      </c>
      <c r="AM17" s="99" t="s">
        <v>130</v>
      </c>
      <c r="AN17" s="99" t="s">
        <v>130</v>
      </c>
      <c r="AO17" s="99" t="s">
        <v>130</v>
      </c>
      <c r="AP17" s="99" t="s">
        <v>130</v>
      </c>
      <c r="AQ17" s="99" t="s">
        <v>130</v>
      </c>
      <c r="AR17" s="99" t="s">
        <v>130</v>
      </c>
      <c r="AS17" s="99" t="s">
        <v>506</v>
      </c>
      <c r="AT17" s="99">
        <v>35</v>
      </c>
      <c r="AU17" s="99" t="s">
        <v>241</v>
      </c>
      <c r="AV17" s="99">
        <v>4</v>
      </c>
      <c r="AW17" s="99" t="s">
        <v>14</v>
      </c>
      <c r="AX17" s="99"/>
      <c r="AY17" s="99"/>
      <c r="AZ17" s="99"/>
      <c r="BA17" s="99"/>
      <c r="BB17" s="99"/>
    </row>
    <row r="18" spans="1:54" ht="34" x14ac:dyDescent="0.2">
      <c r="A18" s="83" t="s">
        <v>146</v>
      </c>
      <c r="B18" s="102">
        <v>42033</v>
      </c>
      <c r="C18" s="102" t="s">
        <v>246</v>
      </c>
      <c r="D18" s="102">
        <v>19561</v>
      </c>
      <c r="E18" s="106">
        <v>61.5</v>
      </c>
      <c r="F18" s="84" t="s">
        <v>12</v>
      </c>
      <c r="G18" s="84" t="s">
        <v>204</v>
      </c>
      <c r="H18" s="84" t="s">
        <v>49</v>
      </c>
      <c r="I18" s="84" t="s">
        <v>137</v>
      </c>
      <c r="J18" s="84" t="s">
        <v>137</v>
      </c>
      <c r="K18" s="84">
        <v>16</v>
      </c>
      <c r="L18" s="84" t="s">
        <v>507</v>
      </c>
      <c r="M18" s="84" t="s">
        <v>49</v>
      </c>
      <c r="N18" s="84" t="s">
        <v>205</v>
      </c>
      <c r="O18" s="84" t="s">
        <v>130</v>
      </c>
      <c r="P18" s="84" t="s">
        <v>212</v>
      </c>
      <c r="Q18" s="84" t="s">
        <v>130</v>
      </c>
      <c r="R18" s="84" t="s">
        <v>223</v>
      </c>
      <c r="S18" s="84" t="s">
        <v>207</v>
      </c>
      <c r="T18" s="84" t="s">
        <v>130</v>
      </c>
      <c r="U18" s="84">
        <v>1.9</v>
      </c>
      <c r="V18" s="105" t="s">
        <v>508</v>
      </c>
      <c r="W18" s="84" t="s">
        <v>509</v>
      </c>
      <c r="X18" s="84" t="s">
        <v>130</v>
      </c>
      <c r="Y18" s="84" t="s">
        <v>247</v>
      </c>
      <c r="Z18" s="84" t="s">
        <v>137</v>
      </c>
      <c r="AA18" s="84" t="s">
        <v>13</v>
      </c>
      <c r="AB18" s="84" t="s">
        <v>14</v>
      </c>
      <c r="AC18" s="84" t="s">
        <v>130</v>
      </c>
      <c r="AD18" s="84" t="s">
        <v>250</v>
      </c>
      <c r="AE18" s="84" t="s">
        <v>14</v>
      </c>
      <c r="AF18" s="105">
        <v>41634</v>
      </c>
      <c r="AG18" s="84" t="s">
        <v>20</v>
      </c>
      <c r="AH18" s="84" t="s">
        <v>214</v>
      </c>
      <c r="AI18" s="84" t="s">
        <v>14</v>
      </c>
      <c r="AJ18" s="84" t="s">
        <v>130</v>
      </c>
      <c r="AK18" s="84" t="s">
        <v>14</v>
      </c>
      <c r="AL18" s="84" t="s">
        <v>13</v>
      </c>
      <c r="AM18" s="105" t="s">
        <v>130</v>
      </c>
      <c r="AN18" s="105" t="s">
        <v>130</v>
      </c>
      <c r="AO18" s="105" t="s">
        <v>130</v>
      </c>
      <c r="AP18" s="105" t="s">
        <v>130</v>
      </c>
      <c r="AQ18" s="105" t="s">
        <v>13</v>
      </c>
      <c r="AR18" s="105" t="s">
        <v>130</v>
      </c>
      <c r="AS18" s="84" t="s">
        <v>14</v>
      </c>
      <c r="AT18" s="84">
        <v>40</v>
      </c>
      <c r="AU18" s="84" t="s">
        <v>241</v>
      </c>
      <c r="AV18" s="84" t="s">
        <v>510</v>
      </c>
      <c r="AW18" s="84" t="s">
        <v>137</v>
      </c>
      <c r="AX18" s="84"/>
      <c r="AY18" s="85"/>
      <c r="AZ18" s="84"/>
      <c r="BA18" s="84"/>
      <c r="BB18" s="84"/>
    </row>
    <row r="19" spans="1:54" ht="34" x14ac:dyDescent="0.2">
      <c r="A19" s="83" t="s">
        <v>147</v>
      </c>
      <c r="B19" s="102">
        <v>42033</v>
      </c>
      <c r="C19" s="102" t="s">
        <v>246</v>
      </c>
      <c r="D19" s="102">
        <v>17977</v>
      </c>
      <c r="E19" s="106">
        <v>65.900000000000006</v>
      </c>
      <c r="F19" s="84" t="s">
        <v>12</v>
      </c>
      <c r="G19" s="84" t="s">
        <v>204</v>
      </c>
      <c r="H19" s="84" t="s">
        <v>49</v>
      </c>
      <c r="I19" s="84" t="s">
        <v>137</v>
      </c>
      <c r="J19" s="84" t="s">
        <v>137</v>
      </c>
      <c r="K19" s="84">
        <v>18</v>
      </c>
      <c r="L19" s="84" t="s">
        <v>511</v>
      </c>
      <c r="M19" s="84" t="s">
        <v>49</v>
      </c>
      <c r="N19" s="84" t="s">
        <v>205</v>
      </c>
      <c r="O19" s="84" t="s">
        <v>130</v>
      </c>
      <c r="P19" s="84" t="s">
        <v>212</v>
      </c>
      <c r="Q19" s="84" t="s">
        <v>130</v>
      </c>
      <c r="R19" s="84" t="s">
        <v>223</v>
      </c>
      <c r="S19" s="84" t="s">
        <v>207</v>
      </c>
      <c r="T19" s="84" t="s">
        <v>130</v>
      </c>
      <c r="U19" s="84">
        <v>2.4</v>
      </c>
      <c r="V19" s="105" t="s">
        <v>248</v>
      </c>
      <c r="W19" s="84" t="s">
        <v>254</v>
      </c>
      <c r="X19" s="84" t="s">
        <v>130</v>
      </c>
      <c r="Y19" s="84" t="s">
        <v>247</v>
      </c>
      <c r="Z19" s="84" t="s">
        <v>137</v>
      </c>
      <c r="AA19" s="84" t="s">
        <v>137</v>
      </c>
      <c r="AB19" s="84" t="s">
        <v>137</v>
      </c>
      <c r="AC19" s="84" t="s">
        <v>247</v>
      </c>
      <c r="AD19" s="84" t="s">
        <v>213</v>
      </c>
      <c r="AE19" s="84">
        <v>2.2999999999999998</v>
      </c>
      <c r="AF19" s="105">
        <v>41138</v>
      </c>
      <c r="AG19" s="84" t="s">
        <v>20</v>
      </c>
      <c r="AH19" s="84" t="s">
        <v>214</v>
      </c>
      <c r="AI19" s="84" t="s">
        <v>14</v>
      </c>
      <c r="AJ19" s="84" t="s">
        <v>130</v>
      </c>
      <c r="AK19" s="84" t="s">
        <v>14</v>
      </c>
      <c r="AL19" s="84" t="s">
        <v>13</v>
      </c>
      <c r="AM19" s="105" t="s">
        <v>130</v>
      </c>
      <c r="AN19" s="105" t="s">
        <v>130</v>
      </c>
      <c r="AO19" s="105" t="s">
        <v>130</v>
      </c>
      <c r="AP19" s="105" t="s">
        <v>130</v>
      </c>
      <c r="AQ19" s="105" t="s">
        <v>13</v>
      </c>
      <c r="AR19" s="105" t="s">
        <v>130</v>
      </c>
      <c r="AS19" s="84" t="s">
        <v>256</v>
      </c>
      <c r="AT19" s="84">
        <v>30</v>
      </c>
      <c r="AU19" s="84" t="s">
        <v>241</v>
      </c>
      <c r="AV19" s="84" t="s">
        <v>510</v>
      </c>
      <c r="AW19" s="84" t="s">
        <v>137</v>
      </c>
      <c r="AX19" s="84"/>
      <c r="AY19" s="85"/>
      <c r="AZ19" s="84"/>
      <c r="BA19" s="84"/>
      <c r="BB19" s="84"/>
    </row>
    <row r="20" spans="1:54" ht="34" x14ac:dyDescent="0.2">
      <c r="A20" s="83" t="s">
        <v>148</v>
      </c>
      <c r="B20" s="102">
        <v>42033</v>
      </c>
      <c r="C20" s="102" t="s">
        <v>246</v>
      </c>
      <c r="D20" s="102">
        <v>16209</v>
      </c>
      <c r="E20" s="106">
        <v>70.7</v>
      </c>
      <c r="F20" s="84" t="s">
        <v>33</v>
      </c>
      <c r="G20" s="84" t="s">
        <v>204</v>
      </c>
      <c r="H20" s="84" t="s">
        <v>49</v>
      </c>
      <c r="I20" s="84" t="s">
        <v>137</v>
      </c>
      <c r="J20" s="84" t="s">
        <v>137</v>
      </c>
      <c r="K20" s="84">
        <v>16</v>
      </c>
      <c r="L20" s="84" t="s">
        <v>512</v>
      </c>
      <c r="M20" s="84" t="s">
        <v>49</v>
      </c>
      <c r="N20" s="84" t="s">
        <v>205</v>
      </c>
      <c r="O20" s="84" t="s">
        <v>130</v>
      </c>
      <c r="P20" s="84" t="s">
        <v>212</v>
      </c>
      <c r="Q20" s="84" t="s">
        <v>130</v>
      </c>
      <c r="R20" s="84" t="s">
        <v>223</v>
      </c>
      <c r="S20" s="84" t="s">
        <v>207</v>
      </c>
      <c r="T20" s="84" t="s">
        <v>130</v>
      </c>
      <c r="U20" s="84">
        <v>5.25</v>
      </c>
      <c r="V20" s="105" t="s">
        <v>208</v>
      </c>
      <c r="W20" s="84" t="s">
        <v>252</v>
      </c>
      <c r="X20" s="84" t="s">
        <v>130</v>
      </c>
      <c r="Y20" s="84" t="s">
        <v>247</v>
      </c>
      <c r="Z20" s="84" t="s">
        <v>137</v>
      </c>
      <c r="AA20" s="84" t="s">
        <v>137</v>
      </c>
      <c r="AB20" s="84" t="s">
        <v>13</v>
      </c>
      <c r="AC20" s="84" t="s">
        <v>130</v>
      </c>
      <c r="AD20" s="84" t="s">
        <v>213</v>
      </c>
      <c r="AE20" s="84">
        <v>5.25</v>
      </c>
      <c r="AF20" s="105">
        <v>40081</v>
      </c>
      <c r="AG20" s="84" t="s">
        <v>20</v>
      </c>
      <c r="AH20" s="84" t="s">
        <v>214</v>
      </c>
      <c r="AI20" s="84" t="s">
        <v>14</v>
      </c>
      <c r="AJ20" s="84" t="s">
        <v>130</v>
      </c>
      <c r="AK20" s="84" t="s">
        <v>14</v>
      </c>
      <c r="AL20" s="84" t="s">
        <v>13</v>
      </c>
      <c r="AM20" s="105" t="s">
        <v>130</v>
      </c>
      <c r="AN20" s="105" t="s">
        <v>130</v>
      </c>
      <c r="AO20" s="105" t="s">
        <v>130</v>
      </c>
      <c r="AP20" s="105" t="s">
        <v>130</v>
      </c>
      <c r="AQ20" s="105" t="s">
        <v>13</v>
      </c>
      <c r="AR20" s="105" t="s">
        <v>130</v>
      </c>
      <c r="AS20" s="84" t="s">
        <v>513</v>
      </c>
      <c r="AT20" s="84">
        <v>30</v>
      </c>
      <c r="AU20" s="84" t="s">
        <v>241</v>
      </c>
      <c r="AV20" s="84" t="s">
        <v>510</v>
      </c>
      <c r="AW20" s="84" t="s">
        <v>137</v>
      </c>
      <c r="AX20" s="84"/>
      <c r="AY20" s="85"/>
      <c r="AZ20" s="84"/>
      <c r="BA20" s="84"/>
      <c r="BB20" s="84"/>
    </row>
    <row r="21" spans="1:54" ht="34" x14ac:dyDescent="0.2">
      <c r="A21" s="83" t="s">
        <v>149</v>
      </c>
      <c r="B21" s="102">
        <v>42033</v>
      </c>
      <c r="C21" s="102" t="s">
        <v>246</v>
      </c>
      <c r="D21" s="102">
        <v>16903</v>
      </c>
      <c r="E21" s="106">
        <v>68.8</v>
      </c>
      <c r="F21" s="84" t="s">
        <v>33</v>
      </c>
      <c r="G21" s="84" t="s">
        <v>204</v>
      </c>
      <c r="H21" s="84" t="s">
        <v>49</v>
      </c>
      <c r="I21" s="84" t="s">
        <v>137</v>
      </c>
      <c r="J21" s="84" t="s">
        <v>137</v>
      </c>
      <c r="K21" s="84">
        <v>14</v>
      </c>
      <c r="L21" s="84" t="s">
        <v>514</v>
      </c>
      <c r="M21" s="84" t="s">
        <v>49</v>
      </c>
      <c r="N21" s="84" t="s">
        <v>205</v>
      </c>
      <c r="O21" s="84" t="s">
        <v>130</v>
      </c>
      <c r="P21" s="84" t="s">
        <v>212</v>
      </c>
      <c r="Q21" s="84" t="s">
        <v>130</v>
      </c>
      <c r="R21" s="84" t="s">
        <v>223</v>
      </c>
      <c r="S21" s="84" t="s">
        <v>207</v>
      </c>
      <c r="T21" s="84" t="s">
        <v>130</v>
      </c>
      <c r="U21" s="84">
        <v>4.2</v>
      </c>
      <c r="V21" s="105" t="s">
        <v>208</v>
      </c>
      <c r="W21" s="84" t="s">
        <v>209</v>
      </c>
      <c r="X21" s="84" t="s">
        <v>130</v>
      </c>
      <c r="Y21" s="84" t="s">
        <v>247</v>
      </c>
      <c r="Z21" s="84" t="s">
        <v>137</v>
      </c>
      <c r="AA21" s="84" t="s">
        <v>137</v>
      </c>
      <c r="AB21" s="84" t="s">
        <v>14</v>
      </c>
      <c r="AC21" s="84" t="s">
        <v>130</v>
      </c>
      <c r="AD21" s="84" t="s">
        <v>213</v>
      </c>
      <c r="AE21" s="84" t="s">
        <v>14</v>
      </c>
      <c r="AF21" s="105">
        <v>40463</v>
      </c>
      <c r="AG21" s="84" t="s">
        <v>20</v>
      </c>
      <c r="AH21" s="84" t="s">
        <v>14</v>
      </c>
      <c r="AI21" s="84" t="s">
        <v>14</v>
      </c>
      <c r="AJ21" s="84" t="s">
        <v>130</v>
      </c>
      <c r="AK21" s="84" t="s">
        <v>14</v>
      </c>
      <c r="AL21" s="84" t="s">
        <v>13</v>
      </c>
      <c r="AM21" s="105" t="s">
        <v>130</v>
      </c>
      <c r="AN21" s="105" t="s">
        <v>130</v>
      </c>
      <c r="AO21" s="105" t="s">
        <v>130</v>
      </c>
      <c r="AP21" s="105" t="s">
        <v>130</v>
      </c>
      <c r="AQ21" s="105" t="s">
        <v>13</v>
      </c>
      <c r="AR21" s="105" t="s">
        <v>130</v>
      </c>
      <c r="AS21" s="84" t="s">
        <v>14</v>
      </c>
      <c r="AT21" s="84">
        <v>30</v>
      </c>
      <c r="AU21" s="84" t="s">
        <v>241</v>
      </c>
      <c r="AV21" s="84" t="s">
        <v>510</v>
      </c>
      <c r="AW21" s="84" t="s">
        <v>137</v>
      </c>
      <c r="AX21" s="84"/>
      <c r="AY21" s="85"/>
      <c r="AZ21" s="84"/>
      <c r="BA21" s="84"/>
      <c r="BB21" s="84"/>
    </row>
    <row r="22" spans="1:54" ht="34" x14ac:dyDescent="0.2">
      <c r="A22" s="83" t="s">
        <v>150</v>
      </c>
      <c r="B22" s="102">
        <v>42034</v>
      </c>
      <c r="C22" s="102" t="s">
        <v>246</v>
      </c>
      <c r="D22" s="102">
        <v>19894</v>
      </c>
      <c r="E22" s="106">
        <v>60.6</v>
      </c>
      <c r="F22" s="84" t="s">
        <v>12</v>
      </c>
      <c r="G22" s="84" t="s">
        <v>204</v>
      </c>
      <c r="H22" s="84" t="s">
        <v>49</v>
      </c>
      <c r="I22" s="84" t="s">
        <v>137</v>
      </c>
      <c r="J22" s="84" t="s">
        <v>137</v>
      </c>
      <c r="K22" s="84">
        <v>16</v>
      </c>
      <c r="L22" s="84" t="s">
        <v>515</v>
      </c>
      <c r="M22" s="84" t="s">
        <v>49</v>
      </c>
      <c r="N22" s="84" t="s">
        <v>205</v>
      </c>
      <c r="O22" s="84" t="s">
        <v>130</v>
      </c>
      <c r="P22" s="84" t="s">
        <v>212</v>
      </c>
      <c r="Q22" s="84" t="s">
        <v>130</v>
      </c>
      <c r="R22" s="84" t="s">
        <v>223</v>
      </c>
      <c r="S22" s="84" t="s">
        <v>207</v>
      </c>
      <c r="T22" s="84" t="s">
        <v>14</v>
      </c>
      <c r="U22" s="84">
        <v>2.6</v>
      </c>
      <c r="V22" s="105" t="s">
        <v>208</v>
      </c>
      <c r="W22" s="84" t="s">
        <v>252</v>
      </c>
      <c r="X22" s="84" t="s">
        <v>130</v>
      </c>
      <c r="Y22" s="84" t="s">
        <v>14</v>
      </c>
      <c r="Z22" s="84" t="s">
        <v>137</v>
      </c>
      <c r="AA22" s="84" t="s">
        <v>14</v>
      </c>
      <c r="AB22" s="84" t="s">
        <v>14</v>
      </c>
      <c r="AC22" s="84" t="s">
        <v>14</v>
      </c>
      <c r="AD22" s="84" t="s">
        <v>14</v>
      </c>
      <c r="AE22" s="84" t="s">
        <v>14</v>
      </c>
      <c r="AF22" s="105">
        <v>41076</v>
      </c>
      <c r="AG22" s="84" t="s">
        <v>14</v>
      </c>
      <c r="AH22" s="84" t="s">
        <v>14</v>
      </c>
      <c r="AI22" s="84" t="s">
        <v>14</v>
      </c>
      <c r="AJ22" s="84" t="s">
        <v>130</v>
      </c>
      <c r="AK22" s="84" t="s">
        <v>14</v>
      </c>
      <c r="AL22" s="84" t="s">
        <v>14</v>
      </c>
      <c r="AM22" s="105" t="s">
        <v>14</v>
      </c>
      <c r="AN22" s="105" t="s">
        <v>14</v>
      </c>
      <c r="AO22" s="105" t="s">
        <v>14</v>
      </c>
      <c r="AP22" s="105" t="s">
        <v>14</v>
      </c>
      <c r="AQ22" s="105" t="s">
        <v>14</v>
      </c>
      <c r="AR22" s="105" t="s">
        <v>14</v>
      </c>
      <c r="AS22" s="84" t="s">
        <v>14</v>
      </c>
      <c r="AT22" s="84">
        <v>30</v>
      </c>
      <c r="AU22" s="84" t="s">
        <v>241</v>
      </c>
      <c r="AV22" s="84" t="s">
        <v>510</v>
      </c>
      <c r="AW22" s="84" t="s">
        <v>14</v>
      </c>
      <c r="AX22" s="84"/>
      <c r="AY22" s="85"/>
      <c r="AZ22" s="84"/>
      <c r="BA22" s="84"/>
      <c r="BB22" s="84"/>
    </row>
    <row r="23" spans="1:54" ht="24" customHeight="1" x14ac:dyDescent="0.2">
      <c r="A23" s="83" t="s">
        <v>151</v>
      </c>
      <c r="B23" s="102">
        <v>42034</v>
      </c>
      <c r="C23" s="102" t="s">
        <v>246</v>
      </c>
      <c r="D23" s="102">
        <v>18851</v>
      </c>
      <c r="E23" s="106">
        <v>63.5</v>
      </c>
      <c r="F23" s="84" t="s">
        <v>12</v>
      </c>
      <c r="G23" s="84" t="s">
        <v>14</v>
      </c>
      <c r="H23" s="84" t="s">
        <v>14</v>
      </c>
      <c r="I23" s="84" t="s">
        <v>137</v>
      </c>
      <c r="J23" s="84" t="s">
        <v>137</v>
      </c>
      <c r="K23" s="84" t="s">
        <v>14</v>
      </c>
      <c r="L23" s="84" t="s">
        <v>14</v>
      </c>
      <c r="M23" s="84" t="s">
        <v>49</v>
      </c>
      <c r="N23" s="84" t="s">
        <v>516</v>
      </c>
      <c r="O23" s="84">
        <v>30</v>
      </c>
      <c r="P23" s="84" t="s">
        <v>14</v>
      </c>
      <c r="Q23" s="84" t="s">
        <v>14</v>
      </c>
      <c r="R23" s="84" t="s">
        <v>14</v>
      </c>
      <c r="S23" s="84" t="s">
        <v>207</v>
      </c>
      <c r="T23" s="84" t="s">
        <v>130</v>
      </c>
      <c r="U23" s="84">
        <v>1.7</v>
      </c>
      <c r="V23" s="105" t="s">
        <v>14</v>
      </c>
      <c r="W23" s="84" t="s">
        <v>14</v>
      </c>
      <c r="X23" s="84" t="s">
        <v>130</v>
      </c>
      <c r="Y23" s="84" t="s">
        <v>14</v>
      </c>
      <c r="Z23" s="84" t="s">
        <v>137</v>
      </c>
      <c r="AA23" s="84" t="s">
        <v>137</v>
      </c>
      <c r="AB23" s="84" t="s">
        <v>14</v>
      </c>
      <c r="AC23" s="84" t="s">
        <v>14</v>
      </c>
      <c r="AD23" s="84" t="s">
        <v>14</v>
      </c>
      <c r="AE23" s="84" t="s">
        <v>14</v>
      </c>
      <c r="AF23" s="105">
        <v>41398</v>
      </c>
      <c r="AG23" s="84" t="s">
        <v>14</v>
      </c>
      <c r="AH23" s="84" t="s">
        <v>14</v>
      </c>
      <c r="AI23" s="84" t="s">
        <v>14</v>
      </c>
      <c r="AJ23" s="84" t="s">
        <v>14</v>
      </c>
      <c r="AK23" s="84" t="s">
        <v>14</v>
      </c>
      <c r="AL23" s="84" t="s">
        <v>14</v>
      </c>
      <c r="AM23" s="105" t="s">
        <v>14</v>
      </c>
      <c r="AN23" s="105" t="s">
        <v>14</v>
      </c>
      <c r="AO23" s="105" t="s">
        <v>14</v>
      </c>
      <c r="AP23" s="105" t="s">
        <v>14</v>
      </c>
      <c r="AQ23" s="105" t="s">
        <v>14</v>
      </c>
      <c r="AR23" s="105" t="s">
        <v>14</v>
      </c>
      <c r="AS23" s="84" t="s">
        <v>14</v>
      </c>
      <c r="AT23" s="84">
        <v>40</v>
      </c>
      <c r="AU23" s="84" t="s">
        <v>241</v>
      </c>
      <c r="AV23" s="84" t="s">
        <v>510</v>
      </c>
      <c r="AW23" s="84" t="s">
        <v>14</v>
      </c>
      <c r="AX23" s="84"/>
      <c r="AY23" s="85"/>
      <c r="AZ23" s="84"/>
      <c r="BA23" s="84"/>
      <c r="BB23" s="84"/>
    </row>
    <row r="24" spans="1:54" s="84" customFormat="1" ht="34" x14ac:dyDescent="0.2">
      <c r="A24" s="84" t="s">
        <v>417</v>
      </c>
      <c r="B24" s="107">
        <v>41919</v>
      </c>
      <c r="C24" s="84" t="s">
        <v>14</v>
      </c>
      <c r="D24" s="107">
        <v>14107</v>
      </c>
      <c r="E24" s="103">
        <f t="shared" ref="E24:E29" si="0">(B24-D24)/365.25</f>
        <v>76.145106091718006</v>
      </c>
      <c r="F24" s="84" t="s">
        <v>12</v>
      </c>
      <c r="G24" s="84" t="s">
        <v>204</v>
      </c>
      <c r="H24" s="84" t="s">
        <v>49</v>
      </c>
      <c r="I24" s="84" t="s">
        <v>137</v>
      </c>
      <c r="J24" s="84" t="s">
        <v>137</v>
      </c>
      <c r="K24" s="84">
        <v>23</v>
      </c>
      <c r="L24" s="84" t="s">
        <v>517</v>
      </c>
      <c r="M24" s="84" t="s">
        <v>49</v>
      </c>
      <c r="N24" s="84" t="s">
        <v>205</v>
      </c>
      <c r="O24" s="84" t="s">
        <v>130</v>
      </c>
      <c r="P24" s="84" t="s">
        <v>212</v>
      </c>
      <c r="Q24" s="84" t="s">
        <v>130</v>
      </c>
      <c r="R24" s="84" t="s">
        <v>518</v>
      </c>
      <c r="S24" s="84" t="s">
        <v>207</v>
      </c>
      <c r="T24" s="84" t="s">
        <v>130</v>
      </c>
      <c r="U24" s="103">
        <v>11.7</v>
      </c>
      <c r="V24" s="84" t="s">
        <v>14</v>
      </c>
      <c r="W24" s="84" t="s">
        <v>14</v>
      </c>
      <c r="X24" s="84" t="s">
        <v>130</v>
      </c>
      <c r="Y24" s="84" t="s">
        <v>130</v>
      </c>
      <c r="Z24" s="84" t="s">
        <v>137</v>
      </c>
      <c r="AA24" s="84" t="s">
        <v>13</v>
      </c>
      <c r="AB24" s="84" t="s">
        <v>13</v>
      </c>
      <c r="AC24" s="84" t="s">
        <v>130</v>
      </c>
      <c r="AD24" s="84" t="s">
        <v>210</v>
      </c>
      <c r="AE24" s="108" t="s">
        <v>14</v>
      </c>
      <c r="AF24" s="109">
        <v>37057</v>
      </c>
      <c r="AG24" s="84" t="s">
        <v>20</v>
      </c>
      <c r="AH24" s="84" t="s">
        <v>214</v>
      </c>
      <c r="AI24" s="84" t="s">
        <v>519</v>
      </c>
      <c r="AJ24" s="84" t="s">
        <v>520</v>
      </c>
      <c r="AK24" s="84" t="s">
        <v>521</v>
      </c>
      <c r="AL24" s="84" t="s">
        <v>13</v>
      </c>
      <c r="AM24" s="84" t="s">
        <v>130</v>
      </c>
      <c r="AN24" s="84" t="s">
        <v>130</v>
      </c>
      <c r="AO24" s="84" t="s">
        <v>130</v>
      </c>
      <c r="AP24" s="84" t="s">
        <v>130</v>
      </c>
      <c r="AQ24" s="84" t="s">
        <v>13</v>
      </c>
      <c r="AR24" s="84" t="s">
        <v>130</v>
      </c>
      <c r="AS24" s="84" t="s">
        <v>14</v>
      </c>
      <c r="AT24" s="110">
        <v>35</v>
      </c>
      <c r="AU24" s="110" t="s">
        <v>522</v>
      </c>
      <c r="AV24" s="110">
        <v>0</v>
      </c>
      <c r="AW24" s="84" t="s">
        <v>137</v>
      </c>
      <c r="AY24" s="85"/>
    </row>
    <row r="25" spans="1:54" s="84" customFormat="1" ht="21" customHeight="1" x14ac:dyDescent="0.2">
      <c r="A25" s="84" t="s">
        <v>419</v>
      </c>
      <c r="B25" s="107">
        <v>41919</v>
      </c>
      <c r="C25" s="84" t="s">
        <v>14</v>
      </c>
      <c r="D25" s="107">
        <v>20945</v>
      </c>
      <c r="E25" s="103">
        <f t="shared" si="0"/>
        <v>57.42368240930869</v>
      </c>
      <c r="F25" s="84" t="s">
        <v>12</v>
      </c>
      <c r="G25" s="84" t="s">
        <v>204</v>
      </c>
      <c r="H25" s="84" t="s">
        <v>49</v>
      </c>
      <c r="I25" s="84" t="s">
        <v>137</v>
      </c>
      <c r="J25" s="84" t="s">
        <v>137</v>
      </c>
      <c r="K25" s="84">
        <v>14</v>
      </c>
      <c r="L25" s="84" t="s">
        <v>523</v>
      </c>
      <c r="M25" s="84" t="s">
        <v>49</v>
      </c>
      <c r="N25" s="84" t="s">
        <v>205</v>
      </c>
      <c r="O25" s="84" t="s">
        <v>130</v>
      </c>
      <c r="P25" s="84" t="s">
        <v>212</v>
      </c>
      <c r="Q25" s="84" t="s">
        <v>130</v>
      </c>
      <c r="R25" s="84" t="s">
        <v>518</v>
      </c>
      <c r="S25" s="84" t="s">
        <v>207</v>
      </c>
      <c r="T25" s="84" t="s">
        <v>130</v>
      </c>
      <c r="U25" s="106">
        <v>1.7</v>
      </c>
      <c r="V25" s="84" t="s">
        <v>14</v>
      </c>
      <c r="W25" s="84" t="s">
        <v>14</v>
      </c>
      <c r="X25" s="84" t="s">
        <v>14</v>
      </c>
      <c r="Y25" s="84" t="s">
        <v>14</v>
      </c>
      <c r="Z25" s="84" t="s">
        <v>14</v>
      </c>
      <c r="AA25" s="84" t="s">
        <v>14</v>
      </c>
      <c r="AB25" s="84" t="s">
        <v>14</v>
      </c>
      <c r="AC25" s="84" t="s">
        <v>14</v>
      </c>
      <c r="AD25" s="84" t="s">
        <v>14</v>
      </c>
      <c r="AE25" s="84" t="s">
        <v>14</v>
      </c>
      <c r="AF25" s="111">
        <v>40454</v>
      </c>
      <c r="AG25" s="84" t="s">
        <v>20</v>
      </c>
      <c r="AH25" s="84" t="s">
        <v>14</v>
      </c>
      <c r="AI25" s="84" t="s">
        <v>524</v>
      </c>
      <c r="AJ25" s="84" t="s">
        <v>520</v>
      </c>
      <c r="AK25" s="84" t="s">
        <v>521</v>
      </c>
      <c r="AL25" s="84" t="s">
        <v>13</v>
      </c>
      <c r="AM25" s="84" t="s">
        <v>130</v>
      </c>
      <c r="AN25" s="84" t="s">
        <v>130</v>
      </c>
      <c r="AO25" s="84" t="s">
        <v>130</v>
      </c>
      <c r="AP25" s="84" t="s">
        <v>130</v>
      </c>
      <c r="AQ25" s="84" t="s">
        <v>13</v>
      </c>
      <c r="AR25" s="84" t="s">
        <v>130</v>
      </c>
      <c r="AS25" s="84" t="s">
        <v>14</v>
      </c>
      <c r="AT25" s="84" t="s">
        <v>14</v>
      </c>
      <c r="AU25" s="84" t="s">
        <v>14</v>
      </c>
      <c r="AV25" s="84" t="s">
        <v>14</v>
      </c>
      <c r="AW25" s="84" t="s">
        <v>14</v>
      </c>
      <c r="AY25" s="85"/>
    </row>
    <row r="26" spans="1:54" s="84" customFormat="1" ht="34" x14ac:dyDescent="0.2">
      <c r="A26" s="84" t="s">
        <v>420</v>
      </c>
      <c r="B26" s="107">
        <v>41919</v>
      </c>
      <c r="C26" s="84" t="s">
        <v>14</v>
      </c>
      <c r="D26" s="107">
        <v>18770</v>
      </c>
      <c r="E26" s="103">
        <f t="shared" si="0"/>
        <v>63.378507871321013</v>
      </c>
      <c r="F26" s="84" t="s">
        <v>12</v>
      </c>
      <c r="G26" s="84" t="s">
        <v>204</v>
      </c>
      <c r="H26" s="84" t="s">
        <v>20</v>
      </c>
      <c r="I26" s="84" t="s">
        <v>137</v>
      </c>
      <c r="J26" s="84" t="s">
        <v>137</v>
      </c>
      <c r="K26" s="84">
        <v>18</v>
      </c>
      <c r="L26" s="84" t="s">
        <v>525</v>
      </c>
      <c r="M26" s="84" t="s">
        <v>49</v>
      </c>
      <c r="N26" s="84" t="s">
        <v>205</v>
      </c>
      <c r="O26" s="84" t="s">
        <v>130</v>
      </c>
      <c r="P26" s="84" t="s">
        <v>212</v>
      </c>
      <c r="Q26" s="84" t="s">
        <v>130</v>
      </c>
      <c r="R26" s="84" t="s">
        <v>518</v>
      </c>
      <c r="S26" s="84" t="s">
        <v>207</v>
      </c>
      <c r="T26" s="84" t="s">
        <v>130</v>
      </c>
      <c r="U26" s="106">
        <v>1</v>
      </c>
      <c r="V26" s="84" t="s">
        <v>14</v>
      </c>
      <c r="W26" s="84" t="s">
        <v>14</v>
      </c>
      <c r="X26" s="84" t="s">
        <v>130</v>
      </c>
      <c r="Y26" s="84" t="s">
        <v>130</v>
      </c>
      <c r="Z26" s="84" t="s">
        <v>137</v>
      </c>
      <c r="AA26" s="84" t="s">
        <v>13</v>
      </c>
      <c r="AB26" s="84" t="s">
        <v>13</v>
      </c>
      <c r="AC26" s="84" t="s">
        <v>130</v>
      </c>
      <c r="AD26" s="84" t="s">
        <v>210</v>
      </c>
      <c r="AE26" s="104" t="s">
        <v>14</v>
      </c>
      <c r="AF26" s="111">
        <v>40995</v>
      </c>
      <c r="AG26" s="84" t="s">
        <v>20</v>
      </c>
      <c r="AH26" s="84" t="s">
        <v>214</v>
      </c>
      <c r="AI26" s="84" t="s">
        <v>524</v>
      </c>
      <c r="AJ26" s="84" t="s">
        <v>520</v>
      </c>
      <c r="AK26" s="84" t="s">
        <v>521</v>
      </c>
      <c r="AL26" s="84" t="s">
        <v>137</v>
      </c>
      <c r="AM26" s="84">
        <v>2000</v>
      </c>
      <c r="AN26" s="84" t="s">
        <v>49</v>
      </c>
      <c r="AO26" s="84" t="s">
        <v>130</v>
      </c>
      <c r="AP26" s="84" t="s">
        <v>130</v>
      </c>
      <c r="AQ26" s="84" t="s">
        <v>13</v>
      </c>
      <c r="AR26" s="84" t="s">
        <v>130</v>
      </c>
      <c r="AS26" s="84" t="s">
        <v>14</v>
      </c>
      <c r="AT26" s="110">
        <v>35</v>
      </c>
      <c r="AU26" s="110" t="s">
        <v>522</v>
      </c>
      <c r="AV26" s="110">
        <v>0</v>
      </c>
      <c r="AW26" s="84" t="s">
        <v>137</v>
      </c>
      <c r="AY26" s="85"/>
    </row>
    <row r="27" spans="1:54" s="84" customFormat="1" ht="34" x14ac:dyDescent="0.2">
      <c r="A27" s="84" t="s">
        <v>421</v>
      </c>
      <c r="B27" s="107">
        <v>41919</v>
      </c>
      <c r="C27" s="84" t="s">
        <v>14</v>
      </c>
      <c r="D27" s="107">
        <v>15765</v>
      </c>
      <c r="E27" s="103">
        <f t="shared" si="0"/>
        <v>71.605749486652982</v>
      </c>
      <c r="F27" s="84" t="s">
        <v>12</v>
      </c>
      <c r="G27" s="84" t="s">
        <v>204</v>
      </c>
      <c r="H27" s="78" t="s">
        <v>49</v>
      </c>
      <c r="I27" s="84" t="s">
        <v>137</v>
      </c>
      <c r="J27" s="84" t="s">
        <v>137</v>
      </c>
      <c r="K27" s="84">
        <v>12</v>
      </c>
      <c r="L27" s="84" t="s">
        <v>526</v>
      </c>
      <c r="M27" s="84" t="s">
        <v>49</v>
      </c>
      <c r="N27" s="84" t="s">
        <v>205</v>
      </c>
      <c r="O27" s="84" t="s">
        <v>130</v>
      </c>
      <c r="P27" s="84" t="s">
        <v>212</v>
      </c>
      <c r="Q27" s="84" t="s">
        <v>130</v>
      </c>
      <c r="R27" s="84" t="s">
        <v>518</v>
      </c>
      <c r="S27" s="84" t="s">
        <v>207</v>
      </c>
      <c r="T27" s="84" t="s">
        <v>130</v>
      </c>
      <c r="U27" s="106">
        <v>0.4</v>
      </c>
      <c r="V27" s="84" t="s">
        <v>14</v>
      </c>
      <c r="W27" s="84" t="s">
        <v>14</v>
      </c>
      <c r="X27" s="84" t="s">
        <v>14</v>
      </c>
      <c r="Y27" s="84" t="s">
        <v>14</v>
      </c>
      <c r="Z27" s="84" t="s">
        <v>14</v>
      </c>
      <c r="AA27" s="84" t="s">
        <v>14</v>
      </c>
      <c r="AB27" s="84" t="s">
        <v>14</v>
      </c>
      <c r="AC27" s="84" t="s">
        <v>14</v>
      </c>
      <c r="AD27" s="84" t="s">
        <v>14</v>
      </c>
      <c r="AE27" s="84" t="s">
        <v>14</v>
      </c>
      <c r="AF27" s="111">
        <v>41203</v>
      </c>
      <c r="AG27" s="84" t="s">
        <v>20</v>
      </c>
      <c r="AH27" s="84" t="s">
        <v>214</v>
      </c>
      <c r="AI27" s="84" t="s">
        <v>527</v>
      </c>
      <c r="AJ27" s="84" t="s">
        <v>520</v>
      </c>
      <c r="AK27" s="84" t="s">
        <v>521</v>
      </c>
      <c r="AL27" s="84" t="s">
        <v>13</v>
      </c>
      <c r="AM27" s="84" t="s">
        <v>130</v>
      </c>
      <c r="AN27" s="84" t="s">
        <v>130</v>
      </c>
      <c r="AO27" s="84" t="s">
        <v>130</v>
      </c>
      <c r="AP27" s="84" t="s">
        <v>130</v>
      </c>
      <c r="AQ27" s="84" t="s">
        <v>13</v>
      </c>
      <c r="AR27" s="84" t="s">
        <v>130</v>
      </c>
      <c r="AS27" s="84" t="s">
        <v>14</v>
      </c>
      <c r="AT27" s="84" t="s">
        <v>14</v>
      </c>
      <c r="AU27" s="84" t="s">
        <v>14</v>
      </c>
      <c r="AV27" s="84" t="s">
        <v>14</v>
      </c>
      <c r="AW27" s="84" t="s">
        <v>14</v>
      </c>
      <c r="AY27" s="85"/>
    </row>
    <row r="28" spans="1:54" s="84" customFormat="1" ht="51" x14ac:dyDescent="0.2">
      <c r="A28" s="84" t="s">
        <v>422</v>
      </c>
      <c r="B28" s="107">
        <v>41919</v>
      </c>
      <c r="C28" s="84" t="s">
        <v>14</v>
      </c>
      <c r="D28" s="107">
        <v>15600</v>
      </c>
      <c r="E28" s="103">
        <f t="shared" si="0"/>
        <v>72.05749486652978</v>
      </c>
      <c r="F28" s="84" t="s">
        <v>33</v>
      </c>
      <c r="G28" s="84" t="s">
        <v>204</v>
      </c>
      <c r="H28" s="78" t="s">
        <v>49</v>
      </c>
      <c r="I28" s="84" t="s">
        <v>137</v>
      </c>
      <c r="J28" s="84" t="s">
        <v>137</v>
      </c>
      <c r="K28" s="84">
        <v>12</v>
      </c>
      <c r="L28" s="84" t="s">
        <v>528</v>
      </c>
      <c r="M28" s="84" t="s">
        <v>49</v>
      </c>
      <c r="N28" s="84" t="s">
        <v>205</v>
      </c>
      <c r="O28" s="84" t="s">
        <v>130</v>
      </c>
      <c r="P28" s="84" t="s">
        <v>212</v>
      </c>
      <c r="Q28" s="84" t="s">
        <v>130</v>
      </c>
      <c r="R28" s="84" t="s">
        <v>518</v>
      </c>
      <c r="S28" s="84" t="s">
        <v>207</v>
      </c>
      <c r="T28" s="84" t="s">
        <v>130</v>
      </c>
      <c r="U28" s="106">
        <v>8.9</v>
      </c>
      <c r="V28" s="84" t="s">
        <v>14</v>
      </c>
      <c r="W28" s="84" t="s">
        <v>14</v>
      </c>
      <c r="X28" s="84" t="s">
        <v>130</v>
      </c>
      <c r="Y28" s="84" t="s">
        <v>130</v>
      </c>
      <c r="Z28" s="84" t="s">
        <v>13</v>
      </c>
      <c r="AA28" s="84" t="s">
        <v>13</v>
      </c>
      <c r="AB28" s="84" t="s">
        <v>137</v>
      </c>
      <c r="AC28" s="84" t="s">
        <v>529</v>
      </c>
      <c r="AD28" s="84" t="s">
        <v>210</v>
      </c>
      <c r="AE28" s="104" t="s">
        <v>14</v>
      </c>
      <c r="AF28" s="112">
        <v>38161</v>
      </c>
      <c r="AG28" s="84" t="s">
        <v>20</v>
      </c>
      <c r="AH28" s="84" t="s">
        <v>530</v>
      </c>
      <c r="AI28" s="84" t="s">
        <v>524</v>
      </c>
      <c r="AJ28" s="84" t="s">
        <v>520</v>
      </c>
      <c r="AK28" s="84" t="s">
        <v>521</v>
      </c>
      <c r="AL28" s="84" t="s">
        <v>13</v>
      </c>
      <c r="AM28" s="84" t="s">
        <v>130</v>
      </c>
      <c r="AN28" s="84" t="s">
        <v>130</v>
      </c>
      <c r="AO28" s="84" t="s">
        <v>130</v>
      </c>
      <c r="AP28" s="84" t="s">
        <v>130</v>
      </c>
      <c r="AQ28" s="84" t="s">
        <v>13</v>
      </c>
      <c r="AR28" s="84" t="s">
        <v>130</v>
      </c>
      <c r="AS28" s="84" t="s">
        <v>531</v>
      </c>
      <c r="AT28" s="110">
        <v>35</v>
      </c>
      <c r="AU28" s="110" t="s">
        <v>522</v>
      </c>
      <c r="AV28" s="110">
        <v>0</v>
      </c>
      <c r="AW28" s="84" t="s">
        <v>137</v>
      </c>
      <c r="AY28" s="85"/>
    </row>
    <row r="29" spans="1:54" s="84" customFormat="1" ht="34" x14ac:dyDescent="0.2">
      <c r="A29" s="84" t="s">
        <v>424</v>
      </c>
      <c r="B29" s="107">
        <v>41919</v>
      </c>
      <c r="C29" s="84" t="s">
        <v>14</v>
      </c>
      <c r="D29" s="107">
        <v>19581</v>
      </c>
      <c r="E29" s="103">
        <f t="shared" si="0"/>
        <v>61.158110882956876</v>
      </c>
      <c r="F29" s="84" t="s">
        <v>12</v>
      </c>
      <c r="G29" s="84" t="s">
        <v>204</v>
      </c>
      <c r="H29" s="84" t="s">
        <v>49</v>
      </c>
      <c r="I29" s="84" t="s">
        <v>137</v>
      </c>
      <c r="J29" s="84" t="s">
        <v>137</v>
      </c>
      <c r="K29" s="84">
        <v>11</v>
      </c>
      <c r="L29" s="84" t="s">
        <v>532</v>
      </c>
      <c r="M29" s="84" t="s">
        <v>49</v>
      </c>
      <c r="N29" s="84" t="s">
        <v>205</v>
      </c>
      <c r="O29" s="84" t="s">
        <v>130</v>
      </c>
      <c r="P29" s="84" t="s">
        <v>206</v>
      </c>
      <c r="Q29" s="84" t="s">
        <v>533</v>
      </c>
      <c r="R29" s="84" t="s">
        <v>518</v>
      </c>
      <c r="S29" s="84" t="s">
        <v>207</v>
      </c>
      <c r="T29" s="84" t="s">
        <v>130</v>
      </c>
      <c r="U29" s="113">
        <v>0.8</v>
      </c>
      <c r="V29" s="84" t="s">
        <v>208</v>
      </c>
      <c r="W29" s="84" t="s">
        <v>209</v>
      </c>
      <c r="X29" s="84" t="s">
        <v>130</v>
      </c>
      <c r="Y29" s="84" t="s">
        <v>130</v>
      </c>
      <c r="Z29" s="84" t="s">
        <v>137</v>
      </c>
      <c r="AA29" s="84" t="s">
        <v>13</v>
      </c>
      <c r="AB29" s="84" t="s">
        <v>137</v>
      </c>
      <c r="AC29" s="84" t="s">
        <v>529</v>
      </c>
      <c r="AD29" s="84" t="s">
        <v>210</v>
      </c>
      <c r="AE29" s="114">
        <v>0.8</v>
      </c>
      <c r="AF29" s="107">
        <v>41657</v>
      </c>
      <c r="AG29" s="84" t="s">
        <v>20</v>
      </c>
      <c r="AH29" s="84" t="s">
        <v>211</v>
      </c>
      <c r="AI29" s="84" t="s">
        <v>524</v>
      </c>
      <c r="AJ29" s="84" t="s">
        <v>520</v>
      </c>
      <c r="AK29" s="84" t="s">
        <v>521</v>
      </c>
      <c r="AL29" s="84" t="s">
        <v>13</v>
      </c>
      <c r="AM29" s="84" t="s">
        <v>130</v>
      </c>
      <c r="AN29" s="84" t="s">
        <v>130</v>
      </c>
      <c r="AO29" s="84" t="s">
        <v>130</v>
      </c>
      <c r="AP29" s="84" t="s">
        <v>130</v>
      </c>
      <c r="AQ29" s="84" t="s">
        <v>13</v>
      </c>
      <c r="AR29" s="84" t="s">
        <v>130</v>
      </c>
      <c r="AS29" s="84" t="s">
        <v>14</v>
      </c>
      <c r="AT29" s="110">
        <v>35</v>
      </c>
      <c r="AU29" s="110" t="s">
        <v>534</v>
      </c>
      <c r="AV29" s="110">
        <v>0</v>
      </c>
      <c r="AW29" s="84" t="s">
        <v>137</v>
      </c>
      <c r="AY29" s="115"/>
      <c r="AZ29" s="116"/>
      <c r="BA29" s="117"/>
    </row>
    <row r="30" spans="1:54" s="84" customFormat="1" ht="28" customHeight="1" x14ac:dyDescent="0.2">
      <c r="A30" s="84" t="s">
        <v>425</v>
      </c>
      <c r="B30" s="107">
        <v>41918</v>
      </c>
      <c r="C30" s="84" t="s">
        <v>14</v>
      </c>
      <c r="D30" s="107" t="s">
        <v>14</v>
      </c>
      <c r="E30" s="106">
        <v>48</v>
      </c>
      <c r="F30" s="84" t="s">
        <v>12</v>
      </c>
      <c r="G30" s="84" t="s">
        <v>204</v>
      </c>
      <c r="H30" s="84" t="s">
        <v>49</v>
      </c>
      <c r="I30" s="84" t="s">
        <v>137</v>
      </c>
      <c r="J30" s="84" t="s">
        <v>137</v>
      </c>
      <c r="K30" s="84">
        <v>12</v>
      </c>
      <c r="L30" s="84" t="s">
        <v>535</v>
      </c>
      <c r="M30" s="84" t="s">
        <v>14</v>
      </c>
      <c r="N30" s="84" t="s">
        <v>205</v>
      </c>
      <c r="O30" s="84" t="s">
        <v>130</v>
      </c>
      <c r="P30" s="84" t="s">
        <v>212</v>
      </c>
      <c r="Q30" s="84" t="s">
        <v>130</v>
      </c>
      <c r="R30" s="84" t="s">
        <v>518</v>
      </c>
      <c r="S30" s="84" t="s">
        <v>207</v>
      </c>
      <c r="T30" s="84" t="s">
        <v>130</v>
      </c>
      <c r="U30" s="113">
        <v>0.7</v>
      </c>
      <c r="V30" s="84" t="s">
        <v>208</v>
      </c>
      <c r="X30" s="84" t="s">
        <v>130</v>
      </c>
      <c r="AC30" s="84" t="s">
        <v>130</v>
      </c>
      <c r="AD30" s="84" t="s">
        <v>213</v>
      </c>
      <c r="AE30" s="114" t="s">
        <v>14</v>
      </c>
      <c r="AF30" s="107">
        <v>41839</v>
      </c>
      <c r="AG30" s="84" t="s">
        <v>20</v>
      </c>
      <c r="AH30" s="84" t="s">
        <v>214</v>
      </c>
      <c r="AI30" s="84" t="s">
        <v>14</v>
      </c>
      <c r="AJ30" s="84" t="s">
        <v>14</v>
      </c>
      <c r="AK30" s="84" t="s">
        <v>521</v>
      </c>
      <c r="AL30" s="84" t="s">
        <v>13</v>
      </c>
      <c r="AM30" s="84" t="s">
        <v>130</v>
      </c>
      <c r="AN30" s="84" t="s">
        <v>130</v>
      </c>
      <c r="AO30" s="84" t="s">
        <v>130</v>
      </c>
      <c r="AP30" s="84" t="s">
        <v>130</v>
      </c>
      <c r="AQ30" s="84" t="s">
        <v>13</v>
      </c>
      <c r="AR30" s="84" t="s">
        <v>130</v>
      </c>
      <c r="AS30" s="84" t="s">
        <v>14</v>
      </c>
      <c r="AT30" s="110">
        <v>35</v>
      </c>
      <c r="AU30" s="110" t="s">
        <v>534</v>
      </c>
      <c r="AV30" s="84">
        <v>0</v>
      </c>
      <c r="AW30" s="84" t="s">
        <v>130</v>
      </c>
      <c r="AY30" s="115"/>
      <c r="AZ30" s="116"/>
      <c r="BA30" s="117"/>
    </row>
    <row r="31" spans="1:54" s="84" customFormat="1" ht="85" x14ac:dyDescent="0.2">
      <c r="A31" s="83" t="s">
        <v>40</v>
      </c>
      <c r="B31" s="102">
        <v>41541</v>
      </c>
      <c r="C31" s="102" t="s">
        <v>536</v>
      </c>
      <c r="D31" s="102">
        <v>14158</v>
      </c>
      <c r="E31" s="103">
        <f t="shared" ref="E31:E42" si="1">(B31-D31)/365.25</f>
        <v>74.970568104038335</v>
      </c>
      <c r="F31" s="84" t="s">
        <v>537</v>
      </c>
      <c r="G31" s="84" t="s">
        <v>538</v>
      </c>
      <c r="H31" s="84" t="s">
        <v>539</v>
      </c>
      <c r="I31" s="84" t="s">
        <v>540</v>
      </c>
      <c r="J31" s="84" t="s">
        <v>540</v>
      </c>
      <c r="K31" s="84">
        <v>16</v>
      </c>
      <c r="L31" s="84" t="s">
        <v>541</v>
      </c>
      <c r="M31" s="84" t="s">
        <v>539</v>
      </c>
      <c r="N31" s="84" t="s">
        <v>542</v>
      </c>
      <c r="O31" s="84" t="s">
        <v>543</v>
      </c>
      <c r="P31" s="84" t="s">
        <v>544</v>
      </c>
      <c r="Q31" s="84" t="s">
        <v>543</v>
      </c>
      <c r="R31" s="84" t="s">
        <v>223</v>
      </c>
      <c r="S31" s="84" t="s">
        <v>545</v>
      </c>
      <c r="T31" s="84" t="s">
        <v>543</v>
      </c>
      <c r="U31" s="104">
        <v>18</v>
      </c>
      <c r="V31" s="105" t="s">
        <v>546</v>
      </c>
      <c r="W31" s="84" t="s">
        <v>209</v>
      </c>
      <c r="X31" s="84" t="s">
        <v>543</v>
      </c>
      <c r="Y31" s="84" t="s">
        <v>226</v>
      </c>
      <c r="Z31" s="84" t="s">
        <v>540</v>
      </c>
      <c r="AA31" s="84" t="s">
        <v>540</v>
      </c>
      <c r="AB31" s="84" t="s">
        <v>547</v>
      </c>
      <c r="AC31" s="84" t="s">
        <v>548</v>
      </c>
      <c r="AD31" s="84" t="s">
        <v>549</v>
      </c>
      <c r="AE31" s="104">
        <v>3.7</v>
      </c>
      <c r="AF31" s="105">
        <v>34617</v>
      </c>
      <c r="AG31" s="84" t="s">
        <v>550</v>
      </c>
      <c r="AH31" s="84" t="s">
        <v>551</v>
      </c>
      <c r="AI31" s="84" t="s">
        <v>552</v>
      </c>
      <c r="AJ31" s="84" t="s">
        <v>552</v>
      </c>
      <c r="AK31" s="84" t="s">
        <v>553</v>
      </c>
      <c r="AL31" s="84" t="s">
        <v>547</v>
      </c>
      <c r="AM31" s="105" t="s">
        <v>543</v>
      </c>
      <c r="AN31" s="105" t="s">
        <v>543</v>
      </c>
      <c r="AO31" s="105" t="s">
        <v>543</v>
      </c>
      <c r="AP31" s="105" t="s">
        <v>543</v>
      </c>
      <c r="AQ31" s="105" t="s">
        <v>547</v>
      </c>
      <c r="AR31" s="105" t="s">
        <v>543</v>
      </c>
      <c r="AS31" s="84" t="s">
        <v>554</v>
      </c>
      <c r="AT31" s="84">
        <v>35</v>
      </c>
      <c r="AU31" s="84" t="s">
        <v>555</v>
      </c>
      <c r="AV31" s="84">
        <v>0</v>
      </c>
      <c r="AW31" s="84" t="s">
        <v>540</v>
      </c>
      <c r="AY31" s="85"/>
    </row>
    <row r="32" spans="1:54" s="84" customFormat="1" ht="85" x14ac:dyDescent="0.2">
      <c r="A32" s="83" t="s">
        <v>41</v>
      </c>
      <c r="B32" s="102">
        <v>41541</v>
      </c>
      <c r="C32" s="102" t="s">
        <v>536</v>
      </c>
      <c r="D32" s="102">
        <v>14418</v>
      </c>
      <c r="E32" s="106">
        <f t="shared" si="1"/>
        <v>74.258726899383987</v>
      </c>
      <c r="F32" s="84" t="s">
        <v>537</v>
      </c>
      <c r="G32" s="84" t="s">
        <v>538</v>
      </c>
      <c r="H32" s="84" t="s">
        <v>539</v>
      </c>
      <c r="I32" s="84" t="s">
        <v>540</v>
      </c>
      <c r="J32" s="84" t="s">
        <v>540</v>
      </c>
      <c r="K32" s="84">
        <v>16</v>
      </c>
      <c r="L32" s="84" t="s">
        <v>556</v>
      </c>
      <c r="M32" s="84" t="s">
        <v>539</v>
      </c>
      <c r="N32" s="84" t="s">
        <v>542</v>
      </c>
      <c r="O32" s="84" t="s">
        <v>543</v>
      </c>
      <c r="P32" s="84" t="s">
        <v>544</v>
      </c>
      <c r="Q32" s="84" t="s">
        <v>543</v>
      </c>
      <c r="R32" s="84" t="s">
        <v>557</v>
      </c>
      <c r="S32" s="84" t="s">
        <v>545</v>
      </c>
      <c r="T32" s="84" t="s">
        <v>543</v>
      </c>
      <c r="U32" s="104">
        <v>13.2</v>
      </c>
      <c r="V32" s="105" t="s">
        <v>546</v>
      </c>
      <c r="W32" s="84" t="s">
        <v>558</v>
      </c>
      <c r="X32" s="84" t="s">
        <v>543</v>
      </c>
      <c r="Y32" s="84" t="s">
        <v>226</v>
      </c>
      <c r="Z32" s="84" t="s">
        <v>540</v>
      </c>
      <c r="AA32" s="84" t="s">
        <v>547</v>
      </c>
      <c r="AB32" s="84" t="s">
        <v>547</v>
      </c>
      <c r="AC32" s="84" t="s">
        <v>559</v>
      </c>
      <c r="AD32" s="84" t="s">
        <v>560</v>
      </c>
      <c r="AE32" s="104">
        <v>9.1999999999999993</v>
      </c>
      <c r="AF32" s="105">
        <v>36733</v>
      </c>
      <c r="AG32" s="84" t="s">
        <v>550</v>
      </c>
      <c r="AH32" s="84" t="s">
        <v>551</v>
      </c>
      <c r="AI32" s="84" t="s">
        <v>561</v>
      </c>
      <c r="AJ32" s="84" t="s">
        <v>562</v>
      </c>
      <c r="AK32" s="84" t="s">
        <v>563</v>
      </c>
      <c r="AL32" s="84" t="s">
        <v>547</v>
      </c>
      <c r="AM32" s="105" t="s">
        <v>543</v>
      </c>
      <c r="AN32" s="105" t="s">
        <v>543</v>
      </c>
      <c r="AO32" s="105" t="s">
        <v>543</v>
      </c>
      <c r="AP32" s="105" t="s">
        <v>543</v>
      </c>
      <c r="AQ32" s="105" t="s">
        <v>547</v>
      </c>
      <c r="AR32" s="105" t="s">
        <v>543</v>
      </c>
      <c r="AS32" s="84" t="s">
        <v>564</v>
      </c>
      <c r="AT32" s="84">
        <v>20</v>
      </c>
      <c r="AU32" s="84" t="s">
        <v>241</v>
      </c>
      <c r="AV32" s="84" t="s">
        <v>242</v>
      </c>
      <c r="AW32" s="84" t="s">
        <v>137</v>
      </c>
      <c r="AY32" s="85"/>
    </row>
    <row r="33" spans="1:52" s="84" customFormat="1" ht="238" x14ac:dyDescent="0.2">
      <c r="A33" s="83" t="s">
        <v>45</v>
      </c>
      <c r="B33" s="102">
        <v>41540</v>
      </c>
      <c r="C33" s="102" t="s">
        <v>536</v>
      </c>
      <c r="D33" s="102">
        <v>20271</v>
      </c>
      <c r="E33" s="106">
        <f t="shared" si="1"/>
        <v>58.231348391512661</v>
      </c>
      <c r="F33" s="84" t="s">
        <v>565</v>
      </c>
      <c r="G33" s="84" t="s">
        <v>566</v>
      </c>
      <c r="H33" s="84" t="s">
        <v>567</v>
      </c>
      <c r="I33" s="84" t="s">
        <v>540</v>
      </c>
      <c r="J33" s="84" t="s">
        <v>540</v>
      </c>
      <c r="K33" s="84">
        <v>16</v>
      </c>
      <c r="L33" s="84" t="s">
        <v>568</v>
      </c>
      <c r="M33" s="84" t="s">
        <v>539</v>
      </c>
      <c r="N33" s="84" t="s">
        <v>542</v>
      </c>
      <c r="O33" s="84" t="s">
        <v>543</v>
      </c>
      <c r="P33" s="84" t="s">
        <v>544</v>
      </c>
      <c r="Q33" s="84" t="s">
        <v>543</v>
      </c>
      <c r="R33" s="84" t="s">
        <v>223</v>
      </c>
      <c r="S33" s="84" t="s">
        <v>545</v>
      </c>
      <c r="T33" s="84" t="s">
        <v>543</v>
      </c>
      <c r="U33" s="104">
        <v>16</v>
      </c>
      <c r="V33" s="105" t="s">
        <v>569</v>
      </c>
      <c r="W33" s="84" t="s">
        <v>570</v>
      </c>
      <c r="X33" s="84" t="s">
        <v>543</v>
      </c>
      <c r="Y33" s="84" t="s">
        <v>226</v>
      </c>
      <c r="Z33" s="84" t="s">
        <v>547</v>
      </c>
      <c r="AA33" s="84" t="s">
        <v>547</v>
      </c>
      <c r="AB33" s="84" t="s">
        <v>547</v>
      </c>
      <c r="AC33" s="84" t="s">
        <v>543</v>
      </c>
      <c r="AD33" s="84" t="s">
        <v>549</v>
      </c>
      <c r="AE33" s="104">
        <v>6</v>
      </c>
      <c r="AF33" s="105">
        <v>35682</v>
      </c>
      <c r="AG33" s="84" t="s">
        <v>550</v>
      </c>
      <c r="AH33" s="84" t="s">
        <v>571</v>
      </c>
      <c r="AI33" s="84" t="s">
        <v>572</v>
      </c>
      <c r="AJ33" s="84" t="s">
        <v>573</v>
      </c>
      <c r="AK33" s="84" t="s">
        <v>574</v>
      </c>
      <c r="AL33" s="84" t="s">
        <v>547</v>
      </c>
      <c r="AM33" s="105" t="s">
        <v>543</v>
      </c>
      <c r="AN33" s="105" t="s">
        <v>543</v>
      </c>
      <c r="AO33" s="105" t="s">
        <v>543</v>
      </c>
      <c r="AP33" s="105" t="s">
        <v>543</v>
      </c>
      <c r="AQ33" s="105" t="s">
        <v>547</v>
      </c>
      <c r="AR33" s="105" t="s">
        <v>543</v>
      </c>
      <c r="AS33" s="84" t="s">
        <v>575</v>
      </c>
      <c r="AT33" s="84">
        <v>20</v>
      </c>
      <c r="AU33" s="84" t="s">
        <v>555</v>
      </c>
      <c r="AV33" s="84">
        <v>0</v>
      </c>
      <c r="AW33" s="84" t="s">
        <v>540</v>
      </c>
      <c r="AY33" s="85"/>
    </row>
    <row r="34" spans="1:52" s="84" customFormat="1" ht="68" x14ac:dyDescent="0.2">
      <c r="A34" s="83" t="s">
        <v>50</v>
      </c>
      <c r="B34" s="102">
        <v>41541</v>
      </c>
      <c r="C34" s="102" t="s">
        <v>576</v>
      </c>
      <c r="D34" s="102">
        <v>18956</v>
      </c>
      <c r="E34" s="106">
        <f t="shared" si="1"/>
        <v>61.834360027378509</v>
      </c>
      <c r="F34" s="84" t="s">
        <v>577</v>
      </c>
      <c r="G34" s="84" t="s">
        <v>578</v>
      </c>
      <c r="H34" s="84" t="s">
        <v>579</v>
      </c>
      <c r="I34" s="84" t="s">
        <v>580</v>
      </c>
      <c r="J34" s="84" t="s">
        <v>580</v>
      </c>
      <c r="K34" s="84">
        <v>16</v>
      </c>
      <c r="L34" s="84" t="s">
        <v>581</v>
      </c>
      <c r="M34" s="84" t="s">
        <v>582</v>
      </c>
      <c r="N34" s="84" t="s">
        <v>583</v>
      </c>
      <c r="O34" s="84" t="s">
        <v>584</v>
      </c>
      <c r="P34" s="84" t="s">
        <v>585</v>
      </c>
      <c r="Q34" s="84" t="s">
        <v>584</v>
      </c>
      <c r="R34" s="84" t="s">
        <v>586</v>
      </c>
      <c r="S34" s="84" t="s">
        <v>587</v>
      </c>
      <c r="T34" s="84" t="s">
        <v>584</v>
      </c>
      <c r="U34" s="104">
        <v>14.25</v>
      </c>
      <c r="V34" s="105" t="s">
        <v>588</v>
      </c>
      <c r="W34" s="84" t="s">
        <v>589</v>
      </c>
      <c r="X34" s="84" t="s">
        <v>584</v>
      </c>
      <c r="Y34" s="84" t="s">
        <v>590</v>
      </c>
      <c r="Z34" s="84" t="s">
        <v>580</v>
      </c>
      <c r="AA34" s="84" t="s">
        <v>591</v>
      </c>
      <c r="AB34" s="84" t="s">
        <v>591</v>
      </c>
      <c r="AC34" s="84" t="s">
        <v>584</v>
      </c>
      <c r="AD34" s="84" t="s">
        <v>592</v>
      </c>
      <c r="AE34" s="104">
        <v>8</v>
      </c>
      <c r="AF34" s="105">
        <v>36313</v>
      </c>
      <c r="AG34" s="84" t="s">
        <v>579</v>
      </c>
      <c r="AH34" s="84" t="s">
        <v>593</v>
      </c>
      <c r="AI34" s="84" t="s">
        <v>594</v>
      </c>
      <c r="AJ34" s="84" t="s">
        <v>594</v>
      </c>
      <c r="AK34" s="84" t="s">
        <v>594</v>
      </c>
      <c r="AL34" s="84" t="s">
        <v>591</v>
      </c>
      <c r="AM34" s="105" t="s">
        <v>584</v>
      </c>
      <c r="AN34" s="105" t="s">
        <v>584</v>
      </c>
      <c r="AO34" s="105" t="s">
        <v>584</v>
      </c>
      <c r="AP34" s="105" t="s">
        <v>584</v>
      </c>
      <c r="AQ34" s="105" t="s">
        <v>591</v>
      </c>
      <c r="AR34" s="105" t="s">
        <v>584</v>
      </c>
      <c r="AS34" s="84" t="s">
        <v>595</v>
      </c>
      <c r="AT34" s="84">
        <v>35</v>
      </c>
      <c r="AU34" s="84" t="s">
        <v>596</v>
      </c>
      <c r="AV34" s="84">
        <v>0</v>
      </c>
      <c r="AW34" s="84" t="s">
        <v>580</v>
      </c>
      <c r="AY34" s="85"/>
    </row>
    <row r="35" spans="1:52" s="84" customFormat="1" ht="34" x14ac:dyDescent="0.2">
      <c r="A35" s="83" t="s">
        <v>51</v>
      </c>
      <c r="B35" s="102">
        <v>41541</v>
      </c>
      <c r="C35" s="102" t="s">
        <v>246</v>
      </c>
      <c r="D35" s="102">
        <v>25718</v>
      </c>
      <c r="E35" s="106">
        <f t="shared" si="1"/>
        <v>43.32101300479124</v>
      </c>
      <c r="F35" s="84" t="s">
        <v>12</v>
      </c>
      <c r="G35" s="84" t="s">
        <v>204</v>
      </c>
      <c r="H35" s="84" t="s">
        <v>49</v>
      </c>
      <c r="I35" s="84" t="s">
        <v>137</v>
      </c>
      <c r="J35" s="84" t="s">
        <v>137</v>
      </c>
      <c r="K35" s="84">
        <v>12</v>
      </c>
      <c r="L35" s="84" t="s">
        <v>597</v>
      </c>
      <c r="M35" s="84" t="s">
        <v>49</v>
      </c>
      <c r="N35" s="84" t="s">
        <v>205</v>
      </c>
      <c r="O35" s="84" t="s">
        <v>130</v>
      </c>
      <c r="P35" s="84" t="s">
        <v>212</v>
      </c>
      <c r="Q35" s="84" t="s">
        <v>130</v>
      </c>
      <c r="R35" s="84" t="s">
        <v>223</v>
      </c>
      <c r="S35" s="84" t="s">
        <v>207</v>
      </c>
      <c r="T35" s="84" t="s">
        <v>130</v>
      </c>
      <c r="U35" s="104">
        <v>11.3</v>
      </c>
      <c r="V35" s="105" t="s">
        <v>208</v>
      </c>
      <c r="W35" s="84" t="s">
        <v>252</v>
      </c>
      <c r="X35" s="84" t="s">
        <v>130</v>
      </c>
      <c r="Y35" s="84" t="s">
        <v>247</v>
      </c>
      <c r="Z35" s="84" t="s">
        <v>13</v>
      </c>
      <c r="AA35" s="84" t="s">
        <v>13</v>
      </c>
      <c r="AB35" s="84" t="s">
        <v>13</v>
      </c>
      <c r="AC35" s="84" t="s">
        <v>130</v>
      </c>
      <c r="AD35" s="84" t="s">
        <v>210</v>
      </c>
      <c r="AE35" s="104">
        <v>2</v>
      </c>
      <c r="AF35" s="105" t="s">
        <v>598</v>
      </c>
      <c r="AG35" s="84" t="s">
        <v>20</v>
      </c>
      <c r="AH35" s="84" t="s">
        <v>214</v>
      </c>
      <c r="AI35" s="84" t="s">
        <v>14</v>
      </c>
      <c r="AJ35" s="84" t="s">
        <v>14</v>
      </c>
      <c r="AK35" s="84" t="s">
        <v>14</v>
      </c>
      <c r="AL35" s="84" t="s">
        <v>13</v>
      </c>
      <c r="AM35" s="105" t="s">
        <v>130</v>
      </c>
      <c r="AN35" s="105" t="s">
        <v>130</v>
      </c>
      <c r="AO35" s="105" t="s">
        <v>130</v>
      </c>
      <c r="AP35" s="105" t="s">
        <v>130</v>
      </c>
      <c r="AQ35" s="105" t="s">
        <v>13</v>
      </c>
      <c r="AR35" s="105" t="s">
        <v>130</v>
      </c>
      <c r="AS35" s="84" t="s">
        <v>599</v>
      </c>
      <c r="AT35" s="84">
        <v>20</v>
      </c>
      <c r="AU35" s="84" t="s">
        <v>241</v>
      </c>
      <c r="AV35" s="84">
        <v>0</v>
      </c>
      <c r="AW35" s="84" t="s">
        <v>137</v>
      </c>
      <c r="AY35" s="85"/>
    </row>
    <row r="36" spans="1:52" s="84" customFormat="1" ht="34" x14ac:dyDescent="0.2">
      <c r="A36" s="83" t="s">
        <v>153</v>
      </c>
      <c r="B36" s="102">
        <v>42230</v>
      </c>
      <c r="C36" s="102" t="s">
        <v>246</v>
      </c>
      <c r="D36" s="102">
        <v>15665</v>
      </c>
      <c r="E36" s="106">
        <v>72.7</v>
      </c>
      <c r="F36" s="84" t="s">
        <v>12</v>
      </c>
      <c r="G36" s="84" t="s">
        <v>204</v>
      </c>
      <c r="H36" s="84" t="s">
        <v>49</v>
      </c>
      <c r="I36" s="84" t="s">
        <v>137</v>
      </c>
      <c r="J36" s="84" t="s">
        <v>137</v>
      </c>
      <c r="K36" s="84" t="s">
        <v>14</v>
      </c>
      <c r="L36" s="84" t="s">
        <v>600</v>
      </c>
      <c r="M36" s="84" t="s">
        <v>49</v>
      </c>
      <c r="N36" s="84" t="s">
        <v>205</v>
      </c>
      <c r="O36" s="84" t="s">
        <v>130</v>
      </c>
      <c r="P36" s="84" t="s">
        <v>212</v>
      </c>
      <c r="Q36" s="84" t="s">
        <v>130</v>
      </c>
      <c r="R36" s="84" t="s">
        <v>223</v>
      </c>
      <c r="S36" s="84" t="s">
        <v>207</v>
      </c>
      <c r="T36" s="84" t="s">
        <v>130</v>
      </c>
      <c r="U36" s="104">
        <v>4.4000000000000004</v>
      </c>
      <c r="V36" s="105" t="s">
        <v>208</v>
      </c>
      <c r="W36" s="84" t="s">
        <v>209</v>
      </c>
      <c r="X36" s="84" t="s">
        <v>130</v>
      </c>
      <c r="Y36" s="84" t="s">
        <v>247</v>
      </c>
      <c r="Z36" s="84" t="s">
        <v>13</v>
      </c>
      <c r="AA36" s="84" t="s">
        <v>137</v>
      </c>
      <c r="AB36" s="84" t="s">
        <v>14</v>
      </c>
      <c r="AC36" s="84" t="s">
        <v>130</v>
      </c>
      <c r="AD36" s="84" t="s">
        <v>213</v>
      </c>
      <c r="AE36" s="104" t="s">
        <v>14</v>
      </c>
      <c r="AF36" s="105">
        <v>40613</v>
      </c>
      <c r="AG36" s="84" t="s">
        <v>20</v>
      </c>
      <c r="AH36" s="84" t="s">
        <v>214</v>
      </c>
      <c r="AI36" s="84" t="s">
        <v>601</v>
      </c>
      <c r="AJ36" s="84" t="s">
        <v>602</v>
      </c>
      <c r="AK36" s="84" t="s">
        <v>603</v>
      </c>
      <c r="AL36" s="84" t="s">
        <v>13</v>
      </c>
      <c r="AM36" s="105" t="s">
        <v>130</v>
      </c>
      <c r="AN36" s="105" t="s">
        <v>130</v>
      </c>
      <c r="AO36" s="105" t="s">
        <v>130</v>
      </c>
      <c r="AP36" s="105" t="s">
        <v>130</v>
      </c>
      <c r="AQ36" s="105" t="s">
        <v>13</v>
      </c>
      <c r="AR36" s="105" t="s">
        <v>130</v>
      </c>
      <c r="AS36" s="84" t="s">
        <v>476</v>
      </c>
      <c r="AT36" s="84">
        <v>40</v>
      </c>
      <c r="AU36" s="84" t="s">
        <v>241</v>
      </c>
      <c r="AV36" s="84">
        <v>3</v>
      </c>
      <c r="AW36" s="84" t="s">
        <v>137</v>
      </c>
      <c r="AY36" s="85"/>
    </row>
    <row r="37" spans="1:52" s="84" customFormat="1" ht="34" x14ac:dyDescent="0.2">
      <c r="A37" s="83" t="s">
        <v>155</v>
      </c>
      <c r="B37" s="102">
        <v>42230</v>
      </c>
      <c r="C37" s="102" t="s">
        <v>246</v>
      </c>
      <c r="D37" s="102">
        <v>17003</v>
      </c>
      <c r="E37" s="106">
        <v>69.099999999999994</v>
      </c>
      <c r="F37" s="84" t="s">
        <v>12</v>
      </c>
      <c r="G37" s="84" t="s">
        <v>204</v>
      </c>
      <c r="H37" s="84" t="s">
        <v>49</v>
      </c>
      <c r="I37" s="84" t="s">
        <v>137</v>
      </c>
      <c r="J37" s="84" t="s">
        <v>137</v>
      </c>
      <c r="K37" s="84" t="s">
        <v>14</v>
      </c>
      <c r="L37" s="84" t="s">
        <v>637</v>
      </c>
      <c r="M37" s="84" t="s">
        <v>49</v>
      </c>
      <c r="N37" s="84" t="s">
        <v>205</v>
      </c>
      <c r="O37" s="84" t="s">
        <v>130</v>
      </c>
      <c r="P37" s="84" t="s">
        <v>212</v>
      </c>
      <c r="Q37" s="84" t="s">
        <v>130</v>
      </c>
      <c r="R37" s="84" t="s">
        <v>223</v>
      </c>
      <c r="S37" s="84" t="s">
        <v>207</v>
      </c>
      <c r="T37" s="84" t="s">
        <v>130</v>
      </c>
      <c r="U37" s="104">
        <v>7.7</v>
      </c>
      <c r="V37" s="105" t="s">
        <v>208</v>
      </c>
      <c r="W37" s="84" t="s">
        <v>508</v>
      </c>
      <c r="X37" s="84" t="s">
        <v>130</v>
      </c>
      <c r="Y37" s="84" t="s">
        <v>247</v>
      </c>
      <c r="Z37" s="84" t="s">
        <v>13</v>
      </c>
      <c r="AA37" s="84" t="s">
        <v>13</v>
      </c>
      <c r="AB37" s="84" t="s">
        <v>14</v>
      </c>
      <c r="AC37" s="84" t="s">
        <v>130</v>
      </c>
      <c r="AD37" s="84" t="s">
        <v>213</v>
      </c>
      <c r="AE37" s="104" t="s">
        <v>14</v>
      </c>
      <c r="AF37" s="105">
        <v>39398</v>
      </c>
      <c r="AG37" s="84" t="s">
        <v>20</v>
      </c>
      <c r="AH37" s="84" t="s">
        <v>14</v>
      </c>
      <c r="AI37" s="84" t="s">
        <v>14</v>
      </c>
      <c r="AJ37" s="84" t="s">
        <v>14</v>
      </c>
      <c r="AK37" s="84" t="s">
        <v>14</v>
      </c>
      <c r="AL37" s="84" t="s">
        <v>13</v>
      </c>
      <c r="AM37" s="105" t="s">
        <v>130</v>
      </c>
      <c r="AN37" s="105" t="s">
        <v>130</v>
      </c>
      <c r="AO37" s="105" t="s">
        <v>130</v>
      </c>
      <c r="AP37" s="105" t="s">
        <v>130</v>
      </c>
      <c r="AQ37" s="105" t="s">
        <v>14</v>
      </c>
      <c r="AR37" s="105" t="s">
        <v>14</v>
      </c>
      <c r="AS37" s="84" t="s">
        <v>14</v>
      </c>
      <c r="AT37" s="84">
        <v>40</v>
      </c>
      <c r="AU37" s="84" t="s">
        <v>241</v>
      </c>
      <c r="AV37" s="84">
        <v>0</v>
      </c>
      <c r="AW37" s="84" t="s">
        <v>14</v>
      </c>
      <c r="AY37" s="85"/>
      <c r="AZ37" s="84" t="s">
        <v>13</v>
      </c>
    </row>
    <row r="38" spans="1:52" s="84" customFormat="1" ht="51" x14ac:dyDescent="0.2">
      <c r="A38" s="83" t="s">
        <v>52</v>
      </c>
      <c r="B38" s="102">
        <v>41689</v>
      </c>
      <c r="C38" s="102" t="s">
        <v>604</v>
      </c>
      <c r="D38" s="102">
        <v>22746</v>
      </c>
      <c r="E38" s="103">
        <f t="shared" si="1"/>
        <v>51.863107460643398</v>
      </c>
      <c r="F38" s="84" t="s">
        <v>33</v>
      </c>
      <c r="G38" s="84" t="s">
        <v>204</v>
      </c>
      <c r="H38" s="84" t="s">
        <v>49</v>
      </c>
      <c r="I38" s="84" t="s">
        <v>137</v>
      </c>
      <c r="J38" s="84" t="s">
        <v>137</v>
      </c>
      <c r="K38" s="84">
        <v>19</v>
      </c>
      <c r="L38" s="84" t="s">
        <v>605</v>
      </c>
      <c r="M38" s="84" t="s">
        <v>49</v>
      </c>
      <c r="N38" s="84" t="s">
        <v>542</v>
      </c>
      <c r="O38" s="84" t="s">
        <v>543</v>
      </c>
      <c r="P38" s="84" t="s">
        <v>212</v>
      </c>
      <c r="Q38" s="84" t="s">
        <v>543</v>
      </c>
      <c r="R38" s="84" t="s">
        <v>223</v>
      </c>
      <c r="S38" s="84" t="s">
        <v>509</v>
      </c>
      <c r="T38" s="84" t="s">
        <v>606</v>
      </c>
      <c r="U38" s="84">
        <v>6.3</v>
      </c>
      <c r="V38" s="105" t="s">
        <v>248</v>
      </c>
      <c r="W38" s="84" t="s">
        <v>249</v>
      </c>
      <c r="X38" s="84" t="s">
        <v>130</v>
      </c>
      <c r="Y38" s="84" t="s">
        <v>607</v>
      </c>
      <c r="Z38" s="84" t="s">
        <v>13</v>
      </c>
      <c r="AA38" s="84" t="s">
        <v>13</v>
      </c>
      <c r="AB38" s="84" t="s">
        <v>137</v>
      </c>
      <c r="AC38" s="84" t="s">
        <v>608</v>
      </c>
      <c r="AD38" s="84" t="s">
        <v>250</v>
      </c>
      <c r="AE38" s="104">
        <v>6.3</v>
      </c>
      <c r="AF38" s="105">
        <v>39387</v>
      </c>
      <c r="AG38" s="84" t="s">
        <v>130</v>
      </c>
      <c r="AH38" s="84" t="s">
        <v>130</v>
      </c>
      <c r="AI38" s="84" t="s">
        <v>130</v>
      </c>
      <c r="AJ38" s="84" t="s">
        <v>130</v>
      </c>
      <c r="AK38" s="84" t="s">
        <v>552</v>
      </c>
      <c r="AL38" s="84" t="s">
        <v>13</v>
      </c>
      <c r="AM38" s="105" t="s">
        <v>543</v>
      </c>
      <c r="AN38" s="105" t="s">
        <v>543</v>
      </c>
      <c r="AO38" s="105" t="s">
        <v>543</v>
      </c>
      <c r="AP38" s="105" t="s">
        <v>543</v>
      </c>
      <c r="AQ38" s="105" t="s">
        <v>137</v>
      </c>
      <c r="AR38" s="105" t="s">
        <v>609</v>
      </c>
      <c r="AS38" s="84" t="s">
        <v>575</v>
      </c>
      <c r="AT38" s="84">
        <v>20</v>
      </c>
      <c r="AU38" s="84" t="s">
        <v>555</v>
      </c>
      <c r="AV38" s="84" t="s">
        <v>510</v>
      </c>
      <c r="AW38" s="84" t="s">
        <v>137</v>
      </c>
      <c r="AX38" s="84" t="s">
        <v>610</v>
      </c>
      <c r="AY38" s="85"/>
    </row>
    <row r="39" spans="1:52" s="84" customFormat="1" ht="17" x14ac:dyDescent="0.2">
      <c r="A39" s="83" t="s">
        <v>58</v>
      </c>
      <c r="B39" s="102">
        <v>41690</v>
      </c>
      <c r="C39" s="102" t="s">
        <v>251</v>
      </c>
      <c r="D39" s="102">
        <v>16309</v>
      </c>
      <c r="E39" s="103">
        <f t="shared" si="1"/>
        <v>69.489390828199859</v>
      </c>
      <c r="F39" s="84" t="s">
        <v>12</v>
      </c>
      <c r="G39" s="84" t="s">
        <v>611</v>
      </c>
      <c r="H39" s="84" t="s">
        <v>49</v>
      </c>
      <c r="I39" s="84" t="s">
        <v>137</v>
      </c>
      <c r="J39" s="84" t="s">
        <v>137</v>
      </c>
      <c r="K39" s="84">
        <v>13</v>
      </c>
      <c r="L39" s="84" t="s">
        <v>612</v>
      </c>
      <c r="M39" s="84" t="s">
        <v>49</v>
      </c>
      <c r="N39" s="84" t="s">
        <v>613</v>
      </c>
      <c r="O39" s="84">
        <v>70</v>
      </c>
      <c r="P39" s="84" t="s">
        <v>206</v>
      </c>
      <c r="Q39" s="84" t="s">
        <v>614</v>
      </c>
      <c r="R39" s="84" t="s">
        <v>223</v>
      </c>
      <c r="S39" s="84" t="s">
        <v>615</v>
      </c>
      <c r="T39" s="84" t="s">
        <v>130</v>
      </c>
      <c r="U39" s="84">
        <v>4.9000000000000004</v>
      </c>
      <c r="V39" s="105" t="s">
        <v>208</v>
      </c>
      <c r="W39" s="84" t="s">
        <v>209</v>
      </c>
      <c r="X39" s="84" t="s">
        <v>130</v>
      </c>
      <c r="Y39" s="84" t="s">
        <v>616</v>
      </c>
      <c r="Z39" s="84" t="s">
        <v>14</v>
      </c>
      <c r="AA39" s="84" t="s">
        <v>14</v>
      </c>
      <c r="AB39" s="84" t="s">
        <v>13</v>
      </c>
      <c r="AC39" s="84" t="s">
        <v>130</v>
      </c>
      <c r="AD39" s="84" t="s">
        <v>210</v>
      </c>
      <c r="AE39" s="104" t="s">
        <v>14</v>
      </c>
      <c r="AF39" s="105">
        <v>39873</v>
      </c>
      <c r="AG39" s="84" t="s">
        <v>20</v>
      </c>
      <c r="AH39" s="84" t="s">
        <v>14</v>
      </c>
      <c r="AI39" s="84" t="s">
        <v>14</v>
      </c>
      <c r="AJ39" s="84" t="s">
        <v>130</v>
      </c>
      <c r="AK39" s="84" t="s">
        <v>14</v>
      </c>
      <c r="AL39" s="84" t="s">
        <v>13</v>
      </c>
      <c r="AM39" s="105" t="s">
        <v>130</v>
      </c>
      <c r="AN39" s="105" t="s">
        <v>130</v>
      </c>
      <c r="AO39" s="105" t="s">
        <v>130</v>
      </c>
      <c r="AP39" s="105" t="s">
        <v>130</v>
      </c>
      <c r="AQ39" s="105" t="s">
        <v>13</v>
      </c>
      <c r="AR39" s="105" t="s">
        <v>130</v>
      </c>
      <c r="AS39" s="84" t="s">
        <v>617</v>
      </c>
      <c r="AT39" s="84">
        <v>35</v>
      </c>
      <c r="AU39" s="84" t="s">
        <v>241</v>
      </c>
      <c r="AV39" s="84">
        <v>2</v>
      </c>
      <c r="AW39" s="84" t="s">
        <v>137</v>
      </c>
      <c r="AY39" s="85"/>
    </row>
    <row r="40" spans="1:52" s="84" customFormat="1" ht="68" x14ac:dyDescent="0.2">
      <c r="A40" s="83" t="s">
        <v>108</v>
      </c>
      <c r="B40" s="102">
        <v>41248</v>
      </c>
      <c r="C40" s="102" t="s">
        <v>246</v>
      </c>
      <c r="D40" s="102">
        <v>17932</v>
      </c>
      <c r="E40" s="103">
        <f t="shared" si="1"/>
        <v>63.835728952772072</v>
      </c>
      <c r="F40" s="84" t="s">
        <v>12</v>
      </c>
      <c r="G40" s="84" t="s">
        <v>204</v>
      </c>
      <c r="H40" s="84" t="s">
        <v>49</v>
      </c>
      <c r="I40" s="84" t="s">
        <v>137</v>
      </c>
      <c r="J40" s="84" t="s">
        <v>137</v>
      </c>
      <c r="K40" s="84">
        <v>16</v>
      </c>
      <c r="L40" s="84" t="s">
        <v>618</v>
      </c>
      <c r="M40" s="84" t="s">
        <v>49</v>
      </c>
      <c r="N40" s="84" t="s">
        <v>205</v>
      </c>
      <c r="O40" s="84" t="s">
        <v>130</v>
      </c>
      <c r="P40" s="84" t="s">
        <v>212</v>
      </c>
      <c r="Q40" s="84" t="s">
        <v>130</v>
      </c>
      <c r="R40" s="84" t="s">
        <v>223</v>
      </c>
      <c r="S40" s="84" t="s">
        <v>207</v>
      </c>
      <c r="T40" s="84" t="s">
        <v>130</v>
      </c>
      <c r="U40" s="104">
        <v>1.1000000000000001</v>
      </c>
      <c r="V40" s="105" t="s">
        <v>208</v>
      </c>
      <c r="W40" s="84" t="s">
        <v>252</v>
      </c>
      <c r="X40" s="84" t="s">
        <v>130</v>
      </c>
      <c r="Y40" s="84" t="s">
        <v>247</v>
      </c>
      <c r="Z40" s="84" t="s">
        <v>137</v>
      </c>
      <c r="AA40" s="84" t="s">
        <v>13</v>
      </c>
      <c r="AB40" s="84" t="s">
        <v>137</v>
      </c>
      <c r="AC40" s="84" t="s">
        <v>619</v>
      </c>
      <c r="AD40" s="84" t="s">
        <v>210</v>
      </c>
      <c r="AE40" s="104">
        <v>1</v>
      </c>
      <c r="AF40" s="105" t="s">
        <v>620</v>
      </c>
      <c r="AG40" s="84" t="s">
        <v>20</v>
      </c>
      <c r="AH40" s="84" t="s">
        <v>14</v>
      </c>
      <c r="AI40" s="84" t="s">
        <v>14</v>
      </c>
      <c r="AJ40" s="84" t="s">
        <v>14</v>
      </c>
      <c r="AK40" s="84" t="s">
        <v>14</v>
      </c>
      <c r="AL40" s="84" t="s">
        <v>13</v>
      </c>
      <c r="AM40" s="105" t="s">
        <v>130</v>
      </c>
      <c r="AN40" s="105" t="s">
        <v>130</v>
      </c>
      <c r="AO40" s="105" t="s">
        <v>130</v>
      </c>
      <c r="AP40" s="105" t="s">
        <v>130</v>
      </c>
      <c r="AQ40" s="105" t="s">
        <v>14</v>
      </c>
      <c r="AR40" s="105" t="s">
        <v>14</v>
      </c>
      <c r="AS40" s="84" t="s">
        <v>621</v>
      </c>
      <c r="AT40" s="84">
        <v>20</v>
      </c>
      <c r="AU40" s="84" t="s">
        <v>241</v>
      </c>
      <c r="AV40" s="84">
        <v>0</v>
      </c>
      <c r="AW40" s="84" t="s">
        <v>137</v>
      </c>
      <c r="AY40" s="85"/>
    </row>
    <row r="41" spans="1:52" s="84" customFormat="1" ht="34" x14ac:dyDescent="0.2">
      <c r="A41" s="83" t="s">
        <v>126</v>
      </c>
      <c r="B41" s="102">
        <v>41473</v>
      </c>
      <c r="C41" s="102" t="s">
        <v>251</v>
      </c>
      <c r="D41" s="102">
        <v>23913</v>
      </c>
      <c r="E41" s="103">
        <f t="shared" si="1"/>
        <v>48.076659822039701</v>
      </c>
      <c r="F41" s="84" t="s">
        <v>33</v>
      </c>
      <c r="G41" s="84" t="s">
        <v>204</v>
      </c>
      <c r="H41" s="84" t="s">
        <v>20</v>
      </c>
      <c r="I41" s="84" t="s">
        <v>137</v>
      </c>
      <c r="J41" s="84" t="s">
        <v>137</v>
      </c>
      <c r="K41" s="84">
        <v>16</v>
      </c>
      <c r="L41" s="84" t="s">
        <v>622</v>
      </c>
      <c r="M41" s="84" t="s">
        <v>49</v>
      </c>
      <c r="N41" s="84" t="s">
        <v>623</v>
      </c>
      <c r="O41" s="84">
        <v>26</v>
      </c>
      <c r="P41" s="84" t="s">
        <v>253</v>
      </c>
      <c r="Q41" s="84" t="s">
        <v>624</v>
      </c>
      <c r="R41" s="84" t="s">
        <v>223</v>
      </c>
      <c r="S41" s="84" t="s">
        <v>207</v>
      </c>
      <c r="T41" s="84" t="s">
        <v>130</v>
      </c>
      <c r="U41" s="104">
        <v>1.25</v>
      </c>
      <c r="V41" s="105" t="s">
        <v>248</v>
      </c>
      <c r="W41" s="84" t="s">
        <v>254</v>
      </c>
      <c r="X41" s="84" t="s">
        <v>130</v>
      </c>
      <c r="Y41" s="84" t="s">
        <v>247</v>
      </c>
      <c r="Z41" s="84" t="s">
        <v>13</v>
      </c>
      <c r="AA41" s="84" t="s">
        <v>13</v>
      </c>
      <c r="AB41" s="84" t="s">
        <v>13</v>
      </c>
      <c r="AC41" s="84" t="s">
        <v>130</v>
      </c>
      <c r="AD41" s="84" t="s">
        <v>210</v>
      </c>
      <c r="AE41" s="104">
        <v>1.25</v>
      </c>
      <c r="AF41" s="105">
        <v>41008</v>
      </c>
      <c r="AG41" s="84" t="s">
        <v>20</v>
      </c>
      <c r="AH41" s="84" t="s">
        <v>214</v>
      </c>
      <c r="AI41" s="84" t="s">
        <v>521</v>
      </c>
      <c r="AJ41" s="84" t="s">
        <v>625</v>
      </c>
      <c r="AK41" s="84" t="s">
        <v>14</v>
      </c>
      <c r="AL41" s="84" t="s">
        <v>13</v>
      </c>
      <c r="AM41" s="105" t="s">
        <v>130</v>
      </c>
      <c r="AN41" s="105" t="s">
        <v>130</v>
      </c>
      <c r="AO41" s="105" t="s">
        <v>130</v>
      </c>
      <c r="AP41" s="105" t="s">
        <v>130</v>
      </c>
      <c r="AQ41" s="105" t="s">
        <v>13</v>
      </c>
      <c r="AR41" s="105" t="s">
        <v>130</v>
      </c>
      <c r="AS41" s="84" t="s">
        <v>255</v>
      </c>
      <c r="AT41" s="84" t="s">
        <v>626</v>
      </c>
      <c r="AU41" s="84" t="s">
        <v>241</v>
      </c>
      <c r="AV41" s="84">
        <v>0</v>
      </c>
      <c r="AW41" s="84" t="s">
        <v>137</v>
      </c>
      <c r="AY41" s="85"/>
    </row>
    <row r="42" spans="1:52" s="84" customFormat="1" ht="102" x14ac:dyDescent="0.2">
      <c r="A42" s="83" t="s">
        <v>128</v>
      </c>
      <c r="B42" s="102">
        <v>41473</v>
      </c>
      <c r="C42" s="102" t="s">
        <v>246</v>
      </c>
      <c r="D42" s="102">
        <v>13749</v>
      </c>
      <c r="E42" s="103">
        <f t="shared" si="1"/>
        <v>75.904175222450377</v>
      </c>
      <c r="F42" s="84" t="s">
        <v>33</v>
      </c>
      <c r="G42" s="84" t="s">
        <v>204</v>
      </c>
      <c r="H42" s="84" t="s">
        <v>49</v>
      </c>
      <c r="I42" s="84" t="s">
        <v>137</v>
      </c>
      <c r="J42" s="84" t="s">
        <v>137</v>
      </c>
      <c r="K42" s="84">
        <v>22</v>
      </c>
      <c r="L42" s="84" t="s">
        <v>627</v>
      </c>
      <c r="M42" s="84" t="s">
        <v>49</v>
      </c>
      <c r="N42" s="84" t="s">
        <v>628</v>
      </c>
      <c r="O42" s="84" t="s">
        <v>130</v>
      </c>
      <c r="P42" s="84" t="s">
        <v>212</v>
      </c>
      <c r="Q42" s="84" t="s">
        <v>130</v>
      </c>
      <c r="R42" s="84" t="s">
        <v>223</v>
      </c>
      <c r="S42" s="84" t="s">
        <v>509</v>
      </c>
      <c r="T42" s="84" t="s">
        <v>629</v>
      </c>
      <c r="U42" s="104">
        <v>2</v>
      </c>
      <c r="V42" s="105" t="s">
        <v>248</v>
      </c>
      <c r="W42" s="84" t="s">
        <v>254</v>
      </c>
      <c r="X42" s="84" t="s">
        <v>130</v>
      </c>
      <c r="Y42" s="84" t="s">
        <v>630</v>
      </c>
      <c r="Z42" s="84" t="s">
        <v>13</v>
      </c>
      <c r="AA42" s="84" t="s">
        <v>13</v>
      </c>
      <c r="AB42" s="84" t="s">
        <v>13</v>
      </c>
      <c r="AC42" s="84" t="s">
        <v>130</v>
      </c>
      <c r="AD42" s="84" t="s">
        <v>250</v>
      </c>
      <c r="AE42" s="104">
        <v>2</v>
      </c>
      <c r="AF42" s="105" t="s">
        <v>130</v>
      </c>
      <c r="AG42" s="84" t="s">
        <v>130</v>
      </c>
      <c r="AH42" s="84" t="s">
        <v>130</v>
      </c>
      <c r="AI42" s="84" t="s">
        <v>631</v>
      </c>
      <c r="AJ42" s="84" t="s">
        <v>632</v>
      </c>
      <c r="AK42" s="84" t="s">
        <v>633</v>
      </c>
      <c r="AL42" s="84" t="s">
        <v>13</v>
      </c>
      <c r="AM42" s="105" t="s">
        <v>130</v>
      </c>
      <c r="AN42" s="105" t="s">
        <v>130</v>
      </c>
      <c r="AO42" s="105" t="s">
        <v>130</v>
      </c>
      <c r="AP42" s="105" t="s">
        <v>130</v>
      </c>
      <c r="AQ42" s="105" t="s">
        <v>137</v>
      </c>
      <c r="AR42" s="105" t="s">
        <v>634</v>
      </c>
      <c r="AS42" s="84" t="s">
        <v>255</v>
      </c>
      <c r="AT42" s="84" t="s">
        <v>626</v>
      </c>
      <c r="AU42" s="84" t="s">
        <v>241</v>
      </c>
      <c r="AV42" s="84">
        <v>0</v>
      </c>
      <c r="AW42" s="84" t="s">
        <v>14</v>
      </c>
      <c r="AY42" s="85"/>
    </row>
  </sheetData>
  <mergeCells count="1">
    <mergeCell ref="A3:I3"/>
  </mergeCells>
  <dataValidations count="19">
    <dataValidation type="list" allowBlank="1" showInputMessage="1" showErrorMessage="1" sqref="I31:J42 I7:J7 I25:J28" xr:uid="{00000000-0002-0000-0400-000000000000}">
      <formula1>"Y, N"</formula1>
    </dataValidation>
    <dataValidation type="list" allowBlank="1" showInputMessage="1" showErrorMessage="1" sqref="F31:F39 F41:F42 F7 F25" xr:uid="{00000000-0002-0000-0400-000001000000}">
      <formula1>"M, F"</formula1>
    </dataValidation>
    <dataValidation type="list" allowBlank="1" showInputMessage="1" showErrorMessage="1" sqref="W31 W38:W42 W7 W26" xr:uid="{00000000-0002-0000-0400-000002000000}">
      <formula1>"ANO, BRO, CON, GLO, MTC, TCM, TCS, WER, NA, NCL, OPT, OTH, U"</formula1>
    </dataValidation>
    <dataValidation type="date" allowBlank="1" showInputMessage="1" showErrorMessage="1" sqref="B1 B31:B42 B7" xr:uid="{00000000-0002-0000-0400-000003000000}">
      <formula1>37621</formula1>
      <formula2>53327</formula2>
    </dataValidation>
    <dataValidation type="list" allowBlank="1" showInputMessage="1" showErrorMessage="1" sqref="F1 F40" xr:uid="{00000000-0002-0000-0400-000004000000}">
      <formula1>"M,F"</formula1>
    </dataValidation>
    <dataValidation type="list" allowBlank="1" showInputMessage="1" showErrorMessage="1" sqref="Z1:AA1 AL1 AQ1 AW1 Z31:AB42 AL31:AL42 AQ31:AQ42 AW32:AW42 AQ7 AL7 Z7:AB7 AW7 AQ25 AL25" xr:uid="{00000000-0002-0000-0400-000005000000}">
      <formula1>"Y, N, U"</formula1>
    </dataValidation>
    <dataValidation type="list" allowBlank="1" showInputMessage="1" showErrorMessage="1" sqref="G1 G31:G42 G7 G25:G27" xr:uid="{00000000-0002-0000-0400-000006000000}">
      <formula1>"WH, AA, AI, AS, HL, NH, MI, OTH, U"</formula1>
    </dataValidation>
    <dataValidation type="list" allowBlank="1" showInputMessage="1" showErrorMessage="1" sqref="H1 H31:H42 H7 H25" xr:uid="{00000000-0002-0000-0400-000007000000}">
      <formula1>"R, L, A, U"</formula1>
    </dataValidation>
    <dataValidation type="list" allowBlank="1" showInputMessage="1" showErrorMessage="1" sqref="X1 X32:X42 X7 X26 X28" xr:uid="{00000000-0002-0000-0400-000008000000}">
      <formula1>"ACO, AFM, DYN, EFM, GNO, MNE, SEM, NA, NCL, OTH"</formula1>
    </dataValidation>
    <dataValidation type="list" allowBlank="1" showInputMessage="1" showErrorMessage="1" sqref="V1 V31:V42 V7 V25:AE25 V26 V28:W28" xr:uid="{00000000-0002-0000-0400-000009000000}">
      <formula1>"FLU, NFL, NCL, OTH, U"</formula1>
    </dataValidation>
    <dataValidation type="list" allowBlank="1" showInputMessage="1" showErrorMessage="1" sqref="AG1 AP1 AN1 AG31:AG42 AN32:AN42 AP32:AP42 AG7 AP7 AN7 AR25 AG25 AN25:AP25" xr:uid="{00000000-0002-0000-0400-00000A000000}">
      <formula1>"L, R, B, NA, U"</formula1>
    </dataValidation>
    <dataValidation type="list" allowBlank="1" showInputMessage="1" showErrorMessage="1" sqref="AH1 AH31:AH42 AH7 AH25" xr:uid="{00000000-0002-0000-0400-00000B000000}">
      <formula1>"ISC, HEM, MIX, NA, U"</formula1>
    </dataValidation>
    <dataValidation type="list" allowBlank="1" showInputMessage="1" showErrorMessage="1" sqref="P1 P31:P42 P7 P25" xr:uid="{00000000-0002-0000-0400-00000C000000}">
      <formula1>"MON, CHB, LBI, MUL, OTH, U"</formula1>
    </dataValidation>
    <dataValidation type="list" allowBlank="1" showInputMessage="1" showErrorMessage="1" sqref="T1 T32:T42 T7 T25 T27" xr:uid="{00000000-0002-0000-0400-00000D000000}">
      <formula1>"ANX, PEN, PPA, RHD, SDM, CHI, OHI, TNR, TRE, NA, OTH, U"</formula1>
    </dataValidation>
    <dataValidation type="list" allowBlank="1" showInputMessage="1" showErrorMessage="1" sqref="M1 M31:M42 M7 M25" xr:uid="{00000000-0002-0000-0400-00000E000000}">
      <formula1>"R, W, U"</formula1>
    </dataValidation>
    <dataValidation type="list" allowBlank="1" showInputMessage="1" showErrorMessage="1" sqref="S1 S31:S42 S7 S25" xr:uid="{00000000-0002-0000-0400-00000F000000}">
      <formula1>"STR, OTH, U"</formula1>
    </dataValidation>
    <dataValidation type="list" allowBlank="1" showInputMessage="1" showErrorMessage="1" sqref="AD1 AD31:AD42 AD7" xr:uid="{00000000-0002-0000-0400-000010000000}">
      <formula1>"RP, LP, RW, LW, NM, U"</formula1>
    </dataValidation>
    <dataValidation type="list" allowBlank="1" showInputMessage="1" showErrorMessage="1" sqref="W1 W32:W37" xr:uid="{00000000-0002-0000-0400-000011000000}">
      <formula1>"ANO, BRO, CON, GLO, MTC, TCM, TCS, WER, NA, NCL, OTH, U"</formula1>
    </dataValidation>
    <dataValidation type="list" allowBlank="1" showInputMessage="1" showErrorMessage="1" sqref="C1 C31:C42 C7 C24" xr:uid="{00000000-0002-0000-0400-000012000000}">
      <formula1>"PA, PS, SP, OF, OC, OS, U"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22"/>
  <sheetViews>
    <sheetView workbookViewId="0">
      <selection activeCell="A3" sqref="A3:I3"/>
    </sheetView>
  </sheetViews>
  <sheetFormatPr baseColWidth="10" defaultColWidth="9" defaultRowHeight="29" customHeight="1" x14ac:dyDescent="0.15"/>
  <cols>
    <col min="1" max="1" width="18" style="74" customWidth="1"/>
    <col min="2" max="3" width="9" style="74"/>
    <col min="4" max="4" width="14.6640625" style="74" customWidth="1"/>
    <col min="5" max="16384" width="9" style="74"/>
  </cols>
  <sheetData>
    <row r="1" spans="1:59" s="63" customFormat="1" ht="97" customHeight="1" x14ac:dyDescent="0.15">
      <c r="A1" s="63" t="s">
        <v>257</v>
      </c>
      <c r="B1" s="73" t="s">
        <v>258</v>
      </c>
      <c r="C1" s="73" t="s">
        <v>259</v>
      </c>
      <c r="D1" s="73" t="s">
        <v>6</v>
      </c>
      <c r="E1" s="73" t="s">
        <v>260</v>
      </c>
      <c r="F1" s="73" t="s">
        <v>261</v>
      </c>
      <c r="G1" s="73" t="s">
        <v>262</v>
      </c>
      <c r="H1" s="73" t="s">
        <v>263</v>
      </c>
      <c r="I1" s="73" t="s">
        <v>264</v>
      </c>
      <c r="J1" s="73" t="s">
        <v>265</v>
      </c>
      <c r="K1" s="73" t="s">
        <v>266</v>
      </c>
      <c r="L1" s="73" t="s">
        <v>267</v>
      </c>
      <c r="M1" s="73" t="s">
        <v>268</v>
      </c>
      <c r="N1" s="73" t="s">
        <v>269</v>
      </c>
      <c r="O1" s="73" t="s">
        <v>270</v>
      </c>
      <c r="P1" s="73" t="s">
        <v>271</v>
      </c>
      <c r="Q1" s="73" t="s">
        <v>272</v>
      </c>
      <c r="R1" s="73" t="s">
        <v>273</v>
      </c>
      <c r="S1" s="73" t="s">
        <v>274</v>
      </c>
      <c r="T1" s="73" t="s">
        <v>275</v>
      </c>
      <c r="U1" s="73" t="s">
        <v>276</v>
      </c>
      <c r="V1" s="73" t="s">
        <v>277</v>
      </c>
      <c r="W1" s="73" t="s">
        <v>278</v>
      </c>
      <c r="X1" s="73" t="s">
        <v>279</v>
      </c>
      <c r="Y1" s="73" t="s">
        <v>280</v>
      </c>
      <c r="Z1" s="73" t="s">
        <v>281</v>
      </c>
      <c r="AA1" s="73" t="s">
        <v>282</v>
      </c>
      <c r="AB1" s="73" t="s">
        <v>283</v>
      </c>
      <c r="AC1" s="73" t="s">
        <v>284</v>
      </c>
      <c r="AD1" s="73" t="s">
        <v>285</v>
      </c>
      <c r="AE1" s="73" t="s">
        <v>286</v>
      </c>
      <c r="AF1" s="73" t="s">
        <v>287</v>
      </c>
      <c r="AG1" s="73" t="s">
        <v>288</v>
      </c>
      <c r="AH1" s="73" t="s">
        <v>289</v>
      </c>
      <c r="AI1" s="63" t="s">
        <v>290</v>
      </c>
      <c r="AJ1" s="63" t="s">
        <v>291</v>
      </c>
      <c r="AK1" s="63" t="s">
        <v>292</v>
      </c>
      <c r="AL1" s="63" t="s">
        <v>293</v>
      </c>
      <c r="AM1" s="63" t="s">
        <v>294</v>
      </c>
      <c r="AN1" s="63" t="s">
        <v>295</v>
      </c>
      <c r="AO1" s="63" t="s">
        <v>296</v>
      </c>
      <c r="AP1" s="63" t="s">
        <v>297</v>
      </c>
      <c r="AQ1" s="63" t="s">
        <v>298</v>
      </c>
      <c r="AR1" s="63" t="s">
        <v>299</v>
      </c>
      <c r="AS1" s="63" t="s">
        <v>300</v>
      </c>
      <c r="AT1" s="63" t="s">
        <v>301</v>
      </c>
      <c r="AU1" s="63" t="s">
        <v>302</v>
      </c>
      <c r="AV1" s="63" t="s">
        <v>303</v>
      </c>
      <c r="AW1" s="63" t="s">
        <v>304</v>
      </c>
      <c r="AX1" s="63" t="s">
        <v>305</v>
      </c>
      <c r="AY1" s="63" t="s">
        <v>306</v>
      </c>
      <c r="AZ1" s="63" t="s">
        <v>307</v>
      </c>
      <c r="BA1" s="63" t="s">
        <v>308</v>
      </c>
      <c r="BB1" s="63" t="s">
        <v>309</v>
      </c>
      <c r="BC1" s="63" t="s">
        <v>3</v>
      </c>
      <c r="BD1" s="63" t="s">
        <v>310</v>
      </c>
      <c r="BE1" s="63" t="s">
        <v>311</v>
      </c>
      <c r="BF1" s="66" t="s">
        <v>203</v>
      </c>
      <c r="BG1" s="63" t="s">
        <v>3</v>
      </c>
    </row>
    <row r="3" spans="1:59" s="57" customFormat="1" ht="56" customHeight="1" x14ac:dyDescent="0.2">
      <c r="A3" s="120" t="s">
        <v>433</v>
      </c>
      <c r="B3" s="120"/>
      <c r="C3" s="120"/>
      <c r="D3" s="120"/>
      <c r="E3" s="120"/>
      <c r="F3" s="120"/>
      <c r="G3" s="120"/>
      <c r="H3" s="120"/>
      <c r="I3" s="120"/>
    </row>
    <row r="5" spans="1:59" s="45" customFormat="1" ht="29" customHeight="1" x14ac:dyDescent="0.2">
      <c r="A5" s="45" t="s">
        <v>378</v>
      </c>
      <c r="B5" s="45">
        <v>6</v>
      </c>
      <c r="C5" s="45">
        <f>SUM(G5,K5,M5,R5)*2</f>
        <v>63.899999999999991</v>
      </c>
      <c r="D5" s="45" t="s">
        <v>16</v>
      </c>
      <c r="E5" s="45">
        <v>7</v>
      </c>
      <c r="F5" s="45">
        <v>2</v>
      </c>
      <c r="G5" s="45">
        <f>SUM(E5:F5)</f>
        <v>9</v>
      </c>
      <c r="H5" s="45">
        <v>57</v>
      </c>
      <c r="I5" s="45">
        <v>60</v>
      </c>
      <c r="J5" s="45">
        <v>76</v>
      </c>
      <c r="K5" s="45">
        <f t="shared" ref="K5:K7" si="0">SUM(H5:J5)/20</f>
        <v>9.65</v>
      </c>
      <c r="L5" s="45">
        <v>64</v>
      </c>
      <c r="M5" s="45">
        <f>L5/10</f>
        <v>6.4</v>
      </c>
      <c r="N5" s="45">
        <v>50</v>
      </c>
      <c r="O5" s="45">
        <v>2</v>
      </c>
      <c r="P5" s="45">
        <v>8</v>
      </c>
      <c r="Q5" s="45">
        <v>9</v>
      </c>
      <c r="R5" s="45">
        <f>SUM(N5:Q5)/10</f>
        <v>6.9</v>
      </c>
      <c r="S5" s="45">
        <v>4</v>
      </c>
      <c r="T5" s="45">
        <v>3</v>
      </c>
      <c r="U5" s="45">
        <v>3</v>
      </c>
      <c r="V5" s="45">
        <v>4</v>
      </c>
      <c r="W5" s="45">
        <v>58</v>
      </c>
      <c r="X5" s="45">
        <v>2</v>
      </c>
      <c r="Y5" s="45">
        <v>70</v>
      </c>
      <c r="Z5" s="45">
        <v>3</v>
      </c>
      <c r="AA5" s="45">
        <v>23</v>
      </c>
      <c r="AB5" s="45">
        <v>1</v>
      </c>
      <c r="AC5" s="45">
        <v>28</v>
      </c>
      <c r="AD5" s="45">
        <v>0</v>
      </c>
      <c r="AE5" s="45">
        <v>0</v>
      </c>
      <c r="AF5" s="45">
        <v>0</v>
      </c>
      <c r="AG5" s="45">
        <v>19</v>
      </c>
      <c r="AH5" s="45">
        <v>2</v>
      </c>
      <c r="AI5" s="45">
        <v>5</v>
      </c>
      <c r="AJ5" s="45">
        <v>5</v>
      </c>
      <c r="AK5" s="45">
        <v>5</v>
      </c>
      <c r="AL5" s="45">
        <v>2</v>
      </c>
      <c r="AM5" s="45">
        <v>5</v>
      </c>
      <c r="AN5" s="45">
        <f>SUM(AI5:AM5)</f>
        <v>22</v>
      </c>
      <c r="AO5" s="45">
        <v>6</v>
      </c>
      <c r="AP5" s="45">
        <v>1</v>
      </c>
      <c r="AQ5" s="45">
        <v>2</v>
      </c>
      <c r="AR5" s="45">
        <v>2</v>
      </c>
      <c r="AS5" s="45">
        <v>2</v>
      </c>
      <c r="AT5" s="45">
        <v>2</v>
      </c>
      <c r="AU5" s="45">
        <f>SUM(AP5:AT5)</f>
        <v>9</v>
      </c>
      <c r="AV5" s="45">
        <v>2</v>
      </c>
      <c r="AW5" s="45">
        <v>2</v>
      </c>
      <c r="AX5" s="45">
        <v>2</v>
      </c>
      <c r="AY5" s="45">
        <v>2</v>
      </c>
      <c r="AZ5" s="45">
        <v>2</v>
      </c>
      <c r="BA5" s="45">
        <f>SUM(AV5:AZ5)</f>
        <v>10</v>
      </c>
      <c r="BB5" s="45">
        <f>SUM(AU5+BA5)</f>
        <v>19</v>
      </c>
      <c r="BF5" s="46"/>
    </row>
    <row r="6" spans="1:59" s="45" customFormat="1" ht="29" customHeight="1" x14ac:dyDescent="0.2">
      <c r="A6" s="45" t="s">
        <v>313</v>
      </c>
      <c r="B6" s="45" t="s">
        <v>13</v>
      </c>
      <c r="C6" s="45" t="s">
        <v>13</v>
      </c>
      <c r="D6" s="45" t="s">
        <v>13</v>
      </c>
      <c r="E6" s="45" t="s">
        <v>13</v>
      </c>
      <c r="F6" s="45" t="s">
        <v>13</v>
      </c>
      <c r="G6" s="45" t="s">
        <v>13</v>
      </c>
      <c r="H6" s="45">
        <v>54</v>
      </c>
      <c r="I6" s="45">
        <v>33</v>
      </c>
      <c r="J6" s="45">
        <v>10</v>
      </c>
      <c r="K6" s="45">
        <f t="shared" si="0"/>
        <v>4.8499999999999996</v>
      </c>
      <c r="L6" s="45" t="s">
        <v>13</v>
      </c>
      <c r="M6" s="45" t="s">
        <v>13</v>
      </c>
      <c r="N6" s="45" t="s">
        <v>13</v>
      </c>
      <c r="O6" s="45" t="s">
        <v>13</v>
      </c>
      <c r="P6" s="45" t="s">
        <v>13</v>
      </c>
      <c r="Q6" s="45" t="s">
        <v>13</v>
      </c>
      <c r="R6" s="45" t="s">
        <v>13</v>
      </c>
      <c r="S6" s="45" t="s">
        <v>13</v>
      </c>
      <c r="T6" s="45" t="s">
        <v>13</v>
      </c>
      <c r="U6" s="45" t="s">
        <v>13</v>
      </c>
      <c r="V6" s="45" t="s">
        <v>13</v>
      </c>
      <c r="W6" s="45" t="s">
        <v>13</v>
      </c>
      <c r="X6" s="45" t="s">
        <v>13</v>
      </c>
      <c r="Y6" s="45" t="s">
        <v>13</v>
      </c>
      <c r="Z6" s="45" t="s">
        <v>13</v>
      </c>
      <c r="AA6" s="45" t="s">
        <v>13</v>
      </c>
      <c r="AB6" s="45" t="s">
        <v>13</v>
      </c>
      <c r="AC6" s="45" t="s">
        <v>13</v>
      </c>
      <c r="AD6" s="45" t="s">
        <v>13</v>
      </c>
      <c r="AE6" s="45" t="s">
        <v>13</v>
      </c>
      <c r="AF6" s="45" t="s">
        <v>13</v>
      </c>
      <c r="AG6" s="45" t="s">
        <v>13</v>
      </c>
      <c r="AH6" s="45" t="s">
        <v>13</v>
      </c>
      <c r="AI6" s="45" t="s">
        <v>13</v>
      </c>
      <c r="AJ6" s="45" t="s">
        <v>13</v>
      </c>
      <c r="AK6" s="45" t="s">
        <v>13</v>
      </c>
      <c r="AL6" s="45" t="s">
        <v>13</v>
      </c>
      <c r="AM6" s="45" t="s">
        <v>13</v>
      </c>
      <c r="AN6" s="45" t="s">
        <v>13</v>
      </c>
      <c r="AO6" s="45" t="s">
        <v>13</v>
      </c>
      <c r="AP6" s="45" t="s">
        <v>13</v>
      </c>
      <c r="AQ6" s="45" t="s">
        <v>13</v>
      </c>
      <c r="AR6" s="45" t="s">
        <v>13</v>
      </c>
      <c r="AS6" s="45" t="s">
        <v>13</v>
      </c>
      <c r="AT6" s="45" t="s">
        <v>13</v>
      </c>
      <c r="AU6" s="45" t="s">
        <v>13</v>
      </c>
      <c r="AV6" s="45" t="s">
        <v>13</v>
      </c>
      <c r="AW6" s="45" t="s">
        <v>13</v>
      </c>
      <c r="AX6" s="45" t="s">
        <v>13</v>
      </c>
      <c r="AY6" s="45" t="s">
        <v>13</v>
      </c>
      <c r="AZ6" s="45" t="s">
        <v>13</v>
      </c>
      <c r="BA6" s="45" t="s">
        <v>13</v>
      </c>
      <c r="BB6" s="45" t="s">
        <v>13</v>
      </c>
      <c r="BF6" s="46"/>
    </row>
    <row r="7" spans="1:59" s="45" customFormat="1" ht="29" customHeight="1" x14ac:dyDescent="0.2">
      <c r="A7" s="45" t="s">
        <v>381</v>
      </c>
      <c r="B7" s="45">
        <v>1</v>
      </c>
      <c r="C7" s="45">
        <f t="shared" ref="C7" si="1">SUM(G7,K7,M7,R7)*2</f>
        <v>40.5</v>
      </c>
      <c r="D7" s="45" t="s">
        <v>16</v>
      </c>
      <c r="E7" s="45">
        <v>3</v>
      </c>
      <c r="F7" s="45">
        <v>1</v>
      </c>
      <c r="G7" s="45">
        <f t="shared" ref="G7" si="2">SUM(E7:F7)</f>
        <v>4</v>
      </c>
      <c r="H7" s="45">
        <v>60</v>
      </c>
      <c r="I7" s="45">
        <v>33</v>
      </c>
      <c r="J7" s="45">
        <v>6</v>
      </c>
      <c r="K7" s="45">
        <f t="shared" si="0"/>
        <v>4.95</v>
      </c>
      <c r="L7" s="45">
        <v>68</v>
      </c>
      <c r="M7" s="45">
        <f t="shared" ref="M7" si="3">L7/10</f>
        <v>6.8</v>
      </c>
      <c r="N7" s="45">
        <v>32</v>
      </c>
      <c r="O7" s="45">
        <v>1</v>
      </c>
      <c r="P7" s="45">
        <v>7</v>
      </c>
      <c r="Q7" s="45">
        <v>5</v>
      </c>
      <c r="R7" s="45">
        <f t="shared" ref="R7" si="4">SUM(N7:Q7)/10</f>
        <v>4.5</v>
      </c>
      <c r="S7" s="45">
        <v>2</v>
      </c>
      <c r="T7" s="45">
        <v>2.5</v>
      </c>
      <c r="U7" s="45">
        <v>2.5</v>
      </c>
      <c r="V7" s="45">
        <v>1</v>
      </c>
      <c r="W7" s="45">
        <v>4</v>
      </c>
      <c r="X7" s="45">
        <v>1</v>
      </c>
      <c r="Y7" s="45">
        <v>4</v>
      </c>
      <c r="Z7" s="45">
        <v>1</v>
      </c>
      <c r="AA7" s="45">
        <v>2</v>
      </c>
      <c r="AB7" s="45">
        <v>1</v>
      </c>
      <c r="AC7" s="45">
        <v>1</v>
      </c>
      <c r="AD7" s="45">
        <v>0</v>
      </c>
      <c r="AE7" s="45">
        <v>0</v>
      </c>
      <c r="AF7" s="45">
        <v>0</v>
      </c>
      <c r="AG7" s="45">
        <v>1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f t="shared" ref="AN7" si="5">SUM(AI7:AM7)</f>
        <v>0</v>
      </c>
      <c r="AO7" s="45">
        <v>2</v>
      </c>
      <c r="AP7" s="45">
        <v>1</v>
      </c>
      <c r="AQ7" s="45">
        <v>2</v>
      </c>
      <c r="AR7" s="45">
        <v>2</v>
      </c>
      <c r="AS7" s="45">
        <v>1</v>
      </c>
      <c r="AT7" s="45">
        <v>1</v>
      </c>
      <c r="AU7" s="45">
        <f>SUM(AP7:AT7)</f>
        <v>7</v>
      </c>
      <c r="AV7" s="45">
        <v>0</v>
      </c>
      <c r="AW7" s="45">
        <v>1</v>
      </c>
      <c r="AX7" s="45">
        <v>2</v>
      </c>
      <c r="AY7" s="45">
        <v>2</v>
      </c>
      <c r="AZ7" s="45">
        <v>1</v>
      </c>
      <c r="BA7" s="45">
        <f>SUM(AV7:AZ7)</f>
        <v>6</v>
      </c>
      <c r="BB7" s="45">
        <f>SUM(AU7+BA7)</f>
        <v>13</v>
      </c>
      <c r="BF7" s="46"/>
    </row>
    <row r="8" spans="1:59" s="45" customFormat="1" ht="29" customHeight="1" x14ac:dyDescent="0.2">
      <c r="A8" s="45" t="s">
        <v>322</v>
      </c>
      <c r="B8" s="45" t="s">
        <v>14</v>
      </c>
      <c r="C8" s="45">
        <f>SUM(G8,K8,M8,R8)*2</f>
        <v>51.900000000000006</v>
      </c>
      <c r="D8" s="45" t="s">
        <v>16</v>
      </c>
      <c r="E8" s="45">
        <v>8</v>
      </c>
      <c r="F8" s="45">
        <v>4</v>
      </c>
      <c r="G8" s="45">
        <v>12</v>
      </c>
      <c r="H8" s="45">
        <v>60</v>
      </c>
      <c r="I8" s="45">
        <v>48</v>
      </c>
      <c r="J8" s="45">
        <v>51</v>
      </c>
      <c r="K8" s="45">
        <f>SUM(H8:J8)/20</f>
        <v>7.95</v>
      </c>
      <c r="L8" s="45">
        <v>16</v>
      </c>
      <c r="M8" s="45">
        <f>L8/10</f>
        <v>1.6</v>
      </c>
      <c r="N8" s="45">
        <v>29</v>
      </c>
      <c r="O8" s="45">
        <v>5</v>
      </c>
      <c r="P8" s="45">
        <v>5</v>
      </c>
      <c r="Q8" s="45">
        <v>5</v>
      </c>
      <c r="R8" s="45">
        <f>SUM(N8:Q8)/10</f>
        <v>4.4000000000000004</v>
      </c>
      <c r="S8" s="45" t="s">
        <v>14</v>
      </c>
      <c r="T8" s="45" t="s">
        <v>14</v>
      </c>
      <c r="U8" s="45" t="s">
        <v>14</v>
      </c>
      <c r="V8" s="45" t="s">
        <v>14</v>
      </c>
      <c r="W8" s="45" t="s">
        <v>14</v>
      </c>
      <c r="X8" s="45" t="s">
        <v>14</v>
      </c>
      <c r="Y8" s="45" t="s">
        <v>14</v>
      </c>
      <c r="Z8" s="45" t="s">
        <v>14</v>
      </c>
      <c r="AA8" s="45" t="s">
        <v>14</v>
      </c>
      <c r="AB8" s="45" t="s">
        <v>14</v>
      </c>
      <c r="AC8" s="45" t="s">
        <v>14</v>
      </c>
      <c r="AD8" s="45" t="s">
        <v>14</v>
      </c>
      <c r="AE8" s="45" t="s">
        <v>14</v>
      </c>
      <c r="AF8" s="45" t="s">
        <v>14</v>
      </c>
      <c r="AG8" s="45" t="s">
        <v>14</v>
      </c>
      <c r="AH8" s="45" t="s">
        <v>14</v>
      </c>
      <c r="AI8" s="45" t="s">
        <v>14</v>
      </c>
      <c r="AJ8" s="45" t="s">
        <v>14</v>
      </c>
      <c r="AK8" s="45" t="s">
        <v>14</v>
      </c>
      <c r="AL8" s="45" t="s">
        <v>14</v>
      </c>
      <c r="AM8" s="45" t="s">
        <v>14</v>
      </c>
      <c r="AN8" s="45" t="s">
        <v>14</v>
      </c>
      <c r="AO8" s="45" t="s">
        <v>14</v>
      </c>
      <c r="AP8" s="45" t="s">
        <v>14</v>
      </c>
      <c r="AQ8" s="45" t="s">
        <v>14</v>
      </c>
      <c r="AR8" s="45" t="s">
        <v>14</v>
      </c>
      <c r="AS8" s="45" t="s">
        <v>14</v>
      </c>
      <c r="AT8" s="45" t="s">
        <v>14</v>
      </c>
      <c r="AU8" s="45" t="s">
        <v>14</v>
      </c>
      <c r="AV8" s="45" t="s">
        <v>14</v>
      </c>
      <c r="AW8" s="45" t="s">
        <v>14</v>
      </c>
      <c r="AX8" s="45" t="s">
        <v>14</v>
      </c>
      <c r="AY8" s="45" t="s">
        <v>14</v>
      </c>
      <c r="AZ8" s="45" t="s">
        <v>14</v>
      </c>
      <c r="BA8" s="45" t="s">
        <v>14</v>
      </c>
      <c r="BB8" s="45" t="s">
        <v>14</v>
      </c>
      <c r="BF8" s="46"/>
    </row>
    <row r="9" spans="1:59" s="45" customFormat="1" ht="29" customHeight="1" x14ac:dyDescent="0.2">
      <c r="A9" s="45" t="s">
        <v>327</v>
      </c>
      <c r="B9" s="45" t="s">
        <v>14</v>
      </c>
      <c r="C9" s="45">
        <v>82.3</v>
      </c>
      <c r="D9" s="45" t="s">
        <v>44</v>
      </c>
      <c r="E9" s="45">
        <v>10</v>
      </c>
      <c r="F9" s="45">
        <v>8</v>
      </c>
      <c r="G9" s="45">
        <v>18</v>
      </c>
      <c r="H9" s="45">
        <v>57</v>
      </c>
      <c r="I9" s="45">
        <v>58</v>
      </c>
      <c r="J9" s="45">
        <v>58</v>
      </c>
      <c r="K9" s="45">
        <f>SUM(H9:J9)/20</f>
        <v>8.65</v>
      </c>
      <c r="L9" s="45">
        <v>58</v>
      </c>
      <c r="M9" s="45">
        <v>5.8</v>
      </c>
      <c r="N9" s="45">
        <v>58</v>
      </c>
      <c r="O9" s="45">
        <v>11</v>
      </c>
      <c r="P9" s="45">
        <v>10</v>
      </c>
      <c r="Q9" s="45">
        <v>8</v>
      </c>
      <c r="R9" s="45">
        <v>8.6999999999999993</v>
      </c>
      <c r="S9" s="45" t="s">
        <v>14</v>
      </c>
      <c r="T9" s="45" t="s">
        <v>14</v>
      </c>
      <c r="U9" s="45" t="s">
        <v>14</v>
      </c>
      <c r="V9" s="45" t="s">
        <v>14</v>
      </c>
      <c r="W9" s="45" t="s">
        <v>14</v>
      </c>
      <c r="X9" s="45" t="s">
        <v>14</v>
      </c>
      <c r="Y9" s="45" t="s">
        <v>14</v>
      </c>
      <c r="Z9" s="45" t="s">
        <v>14</v>
      </c>
      <c r="AA9" s="45" t="s">
        <v>14</v>
      </c>
      <c r="AB9" s="45" t="s">
        <v>14</v>
      </c>
      <c r="AC9" s="45" t="s">
        <v>14</v>
      </c>
      <c r="AD9" s="45" t="s">
        <v>14</v>
      </c>
      <c r="AE9" s="45" t="s">
        <v>14</v>
      </c>
      <c r="AF9" s="45" t="s">
        <v>14</v>
      </c>
      <c r="AG9" s="45" t="s">
        <v>14</v>
      </c>
      <c r="AH9" s="45" t="s">
        <v>14</v>
      </c>
      <c r="AI9" s="45" t="s">
        <v>14</v>
      </c>
      <c r="AJ9" s="45" t="s">
        <v>14</v>
      </c>
      <c r="AK9" s="45" t="s">
        <v>14</v>
      </c>
      <c r="AL9" s="45" t="s">
        <v>14</v>
      </c>
      <c r="AM9" s="45" t="s">
        <v>14</v>
      </c>
      <c r="AN9" s="45" t="s">
        <v>14</v>
      </c>
      <c r="AO9" s="45" t="s">
        <v>14</v>
      </c>
      <c r="AP9" s="45" t="s">
        <v>14</v>
      </c>
      <c r="AQ9" s="45" t="s">
        <v>14</v>
      </c>
      <c r="AR9" s="45" t="s">
        <v>14</v>
      </c>
      <c r="AS9" s="45" t="s">
        <v>14</v>
      </c>
      <c r="AT9" s="45" t="s">
        <v>14</v>
      </c>
      <c r="AU9" s="45" t="s">
        <v>14</v>
      </c>
      <c r="AV9" s="45" t="s">
        <v>14</v>
      </c>
      <c r="AW9" s="45" t="s">
        <v>14</v>
      </c>
      <c r="AX9" s="45" t="s">
        <v>14</v>
      </c>
      <c r="AY9" s="45" t="s">
        <v>14</v>
      </c>
      <c r="AZ9" s="45" t="s">
        <v>14</v>
      </c>
      <c r="BA9" s="45" t="s">
        <v>14</v>
      </c>
      <c r="BB9" s="45" t="s">
        <v>14</v>
      </c>
      <c r="BF9" s="46"/>
    </row>
    <row r="10" spans="1:59" s="45" customFormat="1" ht="29" customHeight="1" x14ac:dyDescent="0.2">
      <c r="A10" s="45" t="s">
        <v>335</v>
      </c>
      <c r="B10" s="45" t="s">
        <v>14</v>
      </c>
      <c r="C10" s="45" t="s">
        <v>14</v>
      </c>
      <c r="D10" s="45" t="s">
        <v>14</v>
      </c>
      <c r="E10" s="45" t="s">
        <v>14</v>
      </c>
      <c r="F10" s="45" t="s">
        <v>14</v>
      </c>
      <c r="G10" s="45" t="s">
        <v>14</v>
      </c>
      <c r="H10" s="45" t="s">
        <v>14</v>
      </c>
      <c r="I10" s="45" t="s">
        <v>14</v>
      </c>
      <c r="J10" s="45" t="s">
        <v>14</v>
      </c>
      <c r="K10" s="45" t="s">
        <v>14</v>
      </c>
      <c r="L10" s="45" t="s">
        <v>14</v>
      </c>
      <c r="M10" s="45" t="s">
        <v>14</v>
      </c>
      <c r="N10" s="45" t="s">
        <v>14</v>
      </c>
      <c r="O10" s="45" t="s">
        <v>14</v>
      </c>
      <c r="P10" s="45" t="s">
        <v>14</v>
      </c>
      <c r="Q10" s="45" t="s">
        <v>14</v>
      </c>
      <c r="R10" s="45" t="s">
        <v>14</v>
      </c>
      <c r="S10" s="45" t="s">
        <v>14</v>
      </c>
      <c r="T10" s="45" t="s">
        <v>14</v>
      </c>
      <c r="U10" s="45" t="s">
        <v>14</v>
      </c>
      <c r="V10" s="45" t="s">
        <v>14</v>
      </c>
      <c r="W10" s="45" t="s">
        <v>14</v>
      </c>
      <c r="X10" s="45" t="s">
        <v>14</v>
      </c>
      <c r="Y10" s="45" t="s">
        <v>14</v>
      </c>
      <c r="Z10" s="45" t="s">
        <v>14</v>
      </c>
      <c r="AA10" s="45" t="s">
        <v>14</v>
      </c>
      <c r="AB10" s="45" t="s">
        <v>14</v>
      </c>
      <c r="AC10" s="45" t="s">
        <v>14</v>
      </c>
      <c r="AD10" s="45" t="s">
        <v>14</v>
      </c>
      <c r="AE10" s="45" t="s">
        <v>14</v>
      </c>
      <c r="AF10" s="45" t="s">
        <v>14</v>
      </c>
      <c r="AG10" s="45" t="s">
        <v>14</v>
      </c>
      <c r="AH10" s="45" t="s">
        <v>14</v>
      </c>
      <c r="AI10" s="45" t="s">
        <v>14</v>
      </c>
      <c r="AJ10" s="45" t="s">
        <v>14</v>
      </c>
      <c r="AK10" s="45" t="s">
        <v>14</v>
      </c>
      <c r="AL10" s="45" t="s">
        <v>14</v>
      </c>
      <c r="AM10" s="45" t="s">
        <v>14</v>
      </c>
      <c r="AN10" s="45" t="s">
        <v>14</v>
      </c>
      <c r="AO10" s="45" t="s">
        <v>14</v>
      </c>
      <c r="AP10" s="45" t="s">
        <v>14</v>
      </c>
      <c r="AQ10" s="45" t="s">
        <v>14</v>
      </c>
      <c r="AR10" s="45" t="s">
        <v>14</v>
      </c>
      <c r="AS10" s="45" t="s">
        <v>14</v>
      </c>
      <c r="AT10" s="45" t="s">
        <v>14</v>
      </c>
      <c r="AU10" s="45" t="s">
        <v>14</v>
      </c>
      <c r="AV10" s="45" t="s">
        <v>14</v>
      </c>
      <c r="AW10" s="45" t="s">
        <v>14</v>
      </c>
      <c r="AX10" s="45" t="s">
        <v>14</v>
      </c>
      <c r="AY10" s="45" t="s">
        <v>14</v>
      </c>
      <c r="AZ10" s="45" t="s">
        <v>14</v>
      </c>
      <c r="BA10" s="45" t="s">
        <v>14</v>
      </c>
      <c r="BB10" s="45" t="s">
        <v>14</v>
      </c>
      <c r="BF10" s="46"/>
    </row>
    <row r="11" spans="1:59" s="45" customFormat="1" ht="29" customHeight="1" x14ac:dyDescent="0.2">
      <c r="A11" s="45" t="s">
        <v>338</v>
      </c>
      <c r="B11" s="45" t="s">
        <v>14</v>
      </c>
      <c r="C11" s="45">
        <v>87.4</v>
      </c>
      <c r="D11" s="45" t="s">
        <v>36</v>
      </c>
      <c r="E11" s="45">
        <v>9</v>
      </c>
      <c r="F11" s="45">
        <v>9</v>
      </c>
      <c r="G11" s="45">
        <v>18</v>
      </c>
      <c r="H11" s="45">
        <v>57</v>
      </c>
      <c r="I11" s="45">
        <v>59</v>
      </c>
      <c r="J11" s="45">
        <v>76</v>
      </c>
      <c r="K11" s="45">
        <v>9.6</v>
      </c>
      <c r="L11" s="45">
        <v>70</v>
      </c>
      <c r="M11" s="45">
        <v>7</v>
      </c>
      <c r="N11" s="45">
        <v>59</v>
      </c>
      <c r="O11" s="45">
        <v>12</v>
      </c>
      <c r="P11" s="45">
        <v>10</v>
      </c>
      <c r="Q11" s="45">
        <v>10</v>
      </c>
      <c r="R11" s="45">
        <v>9.1</v>
      </c>
      <c r="S11" s="45" t="s">
        <v>14</v>
      </c>
      <c r="T11" s="45" t="s">
        <v>14</v>
      </c>
      <c r="U11" s="45" t="s">
        <v>14</v>
      </c>
      <c r="V11" s="45" t="s">
        <v>14</v>
      </c>
      <c r="W11" s="45" t="s">
        <v>14</v>
      </c>
      <c r="X11" s="45" t="s">
        <v>14</v>
      </c>
      <c r="Y11" s="45" t="s">
        <v>14</v>
      </c>
      <c r="Z11" s="45" t="s">
        <v>14</v>
      </c>
      <c r="AA11" s="45" t="s">
        <v>14</v>
      </c>
      <c r="AB11" s="45" t="s">
        <v>14</v>
      </c>
      <c r="AC11" s="45" t="s">
        <v>14</v>
      </c>
      <c r="AD11" s="45" t="s">
        <v>14</v>
      </c>
      <c r="AE11" s="45" t="s">
        <v>14</v>
      </c>
      <c r="AF11" s="45" t="s">
        <v>14</v>
      </c>
      <c r="AG11" s="45" t="s">
        <v>14</v>
      </c>
      <c r="AH11" s="45" t="s">
        <v>14</v>
      </c>
      <c r="AI11" s="45" t="s">
        <v>14</v>
      </c>
      <c r="AJ11" s="45" t="s">
        <v>14</v>
      </c>
      <c r="AK11" s="45" t="s">
        <v>14</v>
      </c>
      <c r="AL11" s="45" t="s">
        <v>14</v>
      </c>
      <c r="AM11" s="45" t="s">
        <v>14</v>
      </c>
      <c r="AN11" s="45" t="s">
        <v>14</v>
      </c>
      <c r="AO11" s="45" t="s">
        <v>14</v>
      </c>
      <c r="AP11" s="45" t="s">
        <v>14</v>
      </c>
      <c r="AQ11" s="45" t="s">
        <v>14</v>
      </c>
      <c r="AR11" s="45" t="s">
        <v>14</v>
      </c>
      <c r="AS11" s="45" t="s">
        <v>14</v>
      </c>
      <c r="AT11" s="45" t="s">
        <v>14</v>
      </c>
      <c r="AU11" s="45" t="s">
        <v>14</v>
      </c>
      <c r="AV11" s="45" t="s">
        <v>14</v>
      </c>
      <c r="AW11" s="45" t="s">
        <v>14</v>
      </c>
      <c r="AX11" s="45" t="s">
        <v>14</v>
      </c>
      <c r="AY11" s="45" t="s">
        <v>14</v>
      </c>
      <c r="AZ11" s="45" t="s">
        <v>14</v>
      </c>
      <c r="BA11" s="45" t="s">
        <v>14</v>
      </c>
      <c r="BB11" s="45" t="s">
        <v>14</v>
      </c>
      <c r="BF11" s="46"/>
    </row>
    <row r="12" spans="1:59" s="45" customFormat="1" ht="29" customHeight="1" x14ac:dyDescent="0.2">
      <c r="A12" s="27" t="s">
        <v>405</v>
      </c>
      <c r="B12" s="27" t="s">
        <v>14</v>
      </c>
      <c r="C12" s="27" t="s">
        <v>14</v>
      </c>
      <c r="D12" s="27" t="s">
        <v>14</v>
      </c>
      <c r="E12" s="27" t="s">
        <v>14</v>
      </c>
      <c r="F12" s="27" t="s">
        <v>14</v>
      </c>
      <c r="G12" s="27" t="s">
        <v>14</v>
      </c>
      <c r="H12" s="27" t="s">
        <v>14</v>
      </c>
      <c r="I12" s="27" t="s">
        <v>14</v>
      </c>
      <c r="J12" s="27" t="s">
        <v>14</v>
      </c>
      <c r="K12" s="27" t="s">
        <v>14</v>
      </c>
      <c r="L12" s="27" t="s">
        <v>14</v>
      </c>
      <c r="M12" s="27" t="s">
        <v>14</v>
      </c>
      <c r="N12" s="27" t="s">
        <v>14</v>
      </c>
      <c r="O12" s="27" t="s">
        <v>14</v>
      </c>
      <c r="P12" s="27" t="s">
        <v>14</v>
      </c>
      <c r="Q12" s="27" t="s">
        <v>14</v>
      </c>
      <c r="R12" s="27" t="s">
        <v>14</v>
      </c>
      <c r="S12" s="27" t="s">
        <v>14</v>
      </c>
      <c r="T12" s="27" t="s">
        <v>14</v>
      </c>
      <c r="U12" s="27" t="s">
        <v>14</v>
      </c>
      <c r="V12" s="27" t="s">
        <v>14</v>
      </c>
      <c r="W12" s="27" t="s">
        <v>14</v>
      </c>
      <c r="X12" s="27" t="s">
        <v>14</v>
      </c>
      <c r="Y12" s="27" t="s">
        <v>14</v>
      </c>
      <c r="Z12" s="27" t="s">
        <v>14</v>
      </c>
      <c r="AA12" s="27" t="s">
        <v>14</v>
      </c>
      <c r="AB12" s="27" t="s">
        <v>14</v>
      </c>
      <c r="AC12" s="27" t="s">
        <v>14</v>
      </c>
      <c r="AD12" s="27" t="s">
        <v>14</v>
      </c>
      <c r="AE12" s="27" t="s">
        <v>14</v>
      </c>
      <c r="AF12" s="27" t="s">
        <v>14</v>
      </c>
      <c r="AG12" s="27" t="s">
        <v>14</v>
      </c>
      <c r="AH12" s="27" t="s">
        <v>14</v>
      </c>
      <c r="AI12" s="27" t="s">
        <v>14</v>
      </c>
      <c r="AJ12" s="27" t="s">
        <v>14</v>
      </c>
      <c r="AK12" s="27" t="s">
        <v>14</v>
      </c>
      <c r="AL12" s="27" t="s">
        <v>14</v>
      </c>
      <c r="AM12" s="27" t="s">
        <v>14</v>
      </c>
      <c r="AN12" s="27" t="s">
        <v>14</v>
      </c>
      <c r="AO12" s="27" t="s">
        <v>14</v>
      </c>
      <c r="AP12" s="44" t="s">
        <v>14</v>
      </c>
      <c r="AQ12" s="27" t="s">
        <v>14</v>
      </c>
      <c r="AR12" s="27" t="s">
        <v>14</v>
      </c>
      <c r="AS12" s="27" t="s">
        <v>14</v>
      </c>
      <c r="AT12" s="27" t="s">
        <v>14</v>
      </c>
      <c r="AU12" s="27" t="s">
        <v>14</v>
      </c>
      <c r="AV12" s="27" t="s">
        <v>14</v>
      </c>
      <c r="AW12" s="27" t="s">
        <v>14</v>
      </c>
      <c r="AX12" s="27" t="s">
        <v>14</v>
      </c>
      <c r="AY12" s="27" t="s">
        <v>14</v>
      </c>
      <c r="AZ12" s="27" t="s">
        <v>14</v>
      </c>
      <c r="BA12" s="27" t="s">
        <v>14</v>
      </c>
      <c r="BB12" s="27" t="s">
        <v>14</v>
      </c>
      <c r="BC12" s="27">
        <v>29</v>
      </c>
      <c r="BD12" s="27"/>
      <c r="BE12" s="27" t="s">
        <v>415</v>
      </c>
      <c r="BF12" s="35" t="s">
        <v>408</v>
      </c>
    </row>
    <row r="13" spans="1:59" s="45" customFormat="1" ht="29" customHeight="1" x14ac:dyDescent="0.2">
      <c r="A13" s="48" t="s">
        <v>25</v>
      </c>
      <c r="B13" s="48" t="s">
        <v>14</v>
      </c>
      <c r="C13" s="48">
        <v>32.700000000000003</v>
      </c>
      <c r="D13" s="48" t="s">
        <v>16</v>
      </c>
      <c r="E13" s="48">
        <v>4</v>
      </c>
      <c r="F13" s="48">
        <v>0</v>
      </c>
      <c r="G13" s="48">
        <v>4</v>
      </c>
      <c r="H13" s="48">
        <v>57</v>
      </c>
      <c r="I13" s="48">
        <v>55</v>
      </c>
      <c r="J13" s="48">
        <v>51</v>
      </c>
      <c r="K13" s="48">
        <v>8.15</v>
      </c>
      <c r="L13" s="48">
        <v>15</v>
      </c>
      <c r="M13" s="48">
        <v>1.5</v>
      </c>
      <c r="N13" s="48">
        <v>15</v>
      </c>
      <c r="O13" s="48">
        <v>0</v>
      </c>
      <c r="P13" s="48">
        <v>6</v>
      </c>
      <c r="Q13" s="48">
        <v>6</v>
      </c>
      <c r="R13" s="48">
        <v>2.7</v>
      </c>
      <c r="S13" s="48" t="s">
        <v>14</v>
      </c>
      <c r="T13" s="48" t="s">
        <v>14</v>
      </c>
      <c r="U13" s="48" t="s">
        <v>14</v>
      </c>
      <c r="V13" s="48" t="s">
        <v>14</v>
      </c>
      <c r="W13" s="48" t="s">
        <v>14</v>
      </c>
      <c r="X13" s="48" t="s">
        <v>14</v>
      </c>
      <c r="Y13" s="48" t="s">
        <v>14</v>
      </c>
      <c r="Z13" s="48" t="s">
        <v>14</v>
      </c>
      <c r="AA13" s="48" t="s">
        <v>14</v>
      </c>
      <c r="AB13" s="48" t="s">
        <v>14</v>
      </c>
      <c r="AC13" s="48" t="s">
        <v>14</v>
      </c>
      <c r="AD13" s="48" t="s">
        <v>14</v>
      </c>
      <c r="AE13" s="48" t="s">
        <v>14</v>
      </c>
      <c r="AF13" s="48" t="s">
        <v>14</v>
      </c>
      <c r="AG13" s="48" t="s">
        <v>14</v>
      </c>
      <c r="AH13" s="48" t="s">
        <v>14</v>
      </c>
      <c r="AI13" s="48" t="s">
        <v>14</v>
      </c>
      <c r="AJ13" s="48" t="s">
        <v>14</v>
      </c>
      <c r="AK13" s="48" t="s">
        <v>14</v>
      </c>
      <c r="AL13" s="48" t="s">
        <v>14</v>
      </c>
      <c r="AM13" s="48" t="s">
        <v>14</v>
      </c>
      <c r="AN13" s="48" t="s">
        <v>14</v>
      </c>
      <c r="AO13" s="48" t="s">
        <v>14</v>
      </c>
      <c r="AP13" s="48" t="s">
        <v>14</v>
      </c>
      <c r="AQ13" s="48" t="s">
        <v>14</v>
      </c>
      <c r="AR13" s="48" t="s">
        <v>14</v>
      </c>
      <c r="AS13" s="48" t="s">
        <v>14</v>
      </c>
      <c r="AT13" s="48" t="s">
        <v>14</v>
      </c>
      <c r="AU13" s="48" t="s">
        <v>14</v>
      </c>
      <c r="AV13" s="48" t="s">
        <v>14</v>
      </c>
      <c r="AW13" s="48" t="s">
        <v>14</v>
      </c>
      <c r="AX13" s="48" t="s">
        <v>14</v>
      </c>
      <c r="AY13" s="48" t="s">
        <v>14</v>
      </c>
      <c r="AZ13" s="48" t="s">
        <v>14</v>
      </c>
      <c r="BA13" s="48" t="s">
        <v>14</v>
      </c>
      <c r="BB13" s="48" t="s">
        <v>14</v>
      </c>
      <c r="BC13" s="48">
        <v>88</v>
      </c>
      <c r="BD13" s="48"/>
      <c r="BE13" s="48"/>
      <c r="BF13" s="49" t="s">
        <v>408</v>
      </c>
      <c r="BG13" s="48"/>
    </row>
    <row r="14" spans="1:59" s="45" customFormat="1" ht="29" customHeight="1" x14ac:dyDescent="0.2">
      <c r="A14" s="45" t="s">
        <v>400</v>
      </c>
      <c r="B14" s="45">
        <v>0</v>
      </c>
      <c r="C14" s="45">
        <v>16.8</v>
      </c>
      <c r="D14" s="45" t="s">
        <v>16</v>
      </c>
      <c r="E14" s="45">
        <v>2</v>
      </c>
      <c r="F14" s="45">
        <v>2</v>
      </c>
      <c r="G14" s="45">
        <f>SUM(E14:F14)</f>
        <v>4</v>
      </c>
      <c r="H14" s="45">
        <v>27</v>
      </c>
      <c r="I14" s="45">
        <v>31</v>
      </c>
      <c r="J14" s="45">
        <v>26</v>
      </c>
      <c r="K14" s="45">
        <f>SUM(H14:J14)/20</f>
        <v>4.2</v>
      </c>
      <c r="L14" s="45">
        <v>0</v>
      </c>
      <c r="M14" s="45">
        <f>L14/10</f>
        <v>0</v>
      </c>
      <c r="N14" s="45">
        <v>1</v>
      </c>
      <c r="O14" s="45">
        <v>0</v>
      </c>
      <c r="P14" s="45">
        <v>1</v>
      </c>
      <c r="Q14" s="45">
        <v>0</v>
      </c>
      <c r="R14" s="45">
        <f>SUM(N14:Q14)/10</f>
        <v>0.2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45">
        <v>0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45">
        <v>0</v>
      </c>
      <c r="AL14" s="45">
        <v>0</v>
      </c>
      <c r="AM14" s="45">
        <v>0</v>
      </c>
      <c r="AN14" s="45">
        <v>0</v>
      </c>
      <c r="AO14" s="45" t="s">
        <v>14</v>
      </c>
      <c r="AP14" s="45" t="s">
        <v>14</v>
      </c>
      <c r="AQ14" s="45" t="s">
        <v>14</v>
      </c>
      <c r="AR14" s="45" t="s">
        <v>14</v>
      </c>
      <c r="AS14" s="45" t="s">
        <v>14</v>
      </c>
      <c r="AT14" s="45" t="s">
        <v>14</v>
      </c>
      <c r="AU14" s="45" t="s">
        <v>14</v>
      </c>
      <c r="AV14" s="45" t="s">
        <v>14</v>
      </c>
      <c r="AW14" s="45" t="s">
        <v>14</v>
      </c>
      <c r="AX14" s="45" t="s">
        <v>14</v>
      </c>
      <c r="AY14" s="45" t="s">
        <v>14</v>
      </c>
      <c r="AZ14" s="45" t="s">
        <v>14</v>
      </c>
      <c r="BA14" s="45" t="s">
        <v>14</v>
      </c>
      <c r="BB14" s="45" t="s">
        <v>14</v>
      </c>
      <c r="BF14" s="46"/>
    </row>
    <row r="15" spans="1:59" s="45" customFormat="1" ht="29" customHeight="1" x14ac:dyDescent="0.2">
      <c r="A15" s="45" t="s">
        <v>361</v>
      </c>
      <c r="B15" s="45">
        <v>4</v>
      </c>
      <c r="C15" s="45">
        <f>SUM(G15,K15,M15,R15)*2</f>
        <v>57.5</v>
      </c>
      <c r="D15" s="45" t="s">
        <v>16</v>
      </c>
      <c r="E15" s="45">
        <v>7</v>
      </c>
      <c r="F15" s="45">
        <v>4</v>
      </c>
      <c r="G15" s="45">
        <f>SUM(E15:F15)</f>
        <v>11</v>
      </c>
      <c r="H15" s="45">
        <v>54</v>
      </c>
      <c r="I15" s="45">
        <v>52</v>
      </c>
      <c r="J15" s="45">
        <v>57</v>
      </c>
      <c r="K15" s="45">
        <f>SUM(H15:J15)/20</f>
        <v>8.15</v>
      </c>
      <c r="L15" s="45">
        <v>28</v>
      </c>
      <c r="M15" s="45">
        <f>L15/10</f>
        <v>2.8</v>
      </c>
      <c r="N15" s="45">
        <v>53</v>
      </c>
      <c r="O15" s="45">
        <v>5</v>
      </c>
      <c r="P15" s="45">
        <v>6</v>
      </c>
      <c r="Q15" s="45">
        <v>4</v>
      </c>
      <c r="R15" s="45">
        <f>SUM(N15:Q15)/10</f>
        <v>6.8</v>
      </c>
      <c r="S15" s="45">
        <v>1</v>
      </c>
      <c r="T15" s="45">
        <v>1</v>
      </c>
      <c r="U15" s="45">
        <v>1</v>
      </c>
      <c r="V15" s="45">
        <v>0</v>
      </c>
      <c r="W15" s="45">
        <v>2</v>
      </c>
      <c r="X15" s="45">
        <v>0</v>
      </c>
      <c r="Y15" s="45">
        <v>3</v>
      </c>
      <c r="Z15" s="45">
        <v>0</v>
      </c>
      <c r="AA15" s="45">
        <v>1</v>
      </c>
      <c r="AB15" s="45">
        <v>0</v>
      </c>
      <c r="AC15" s="45">
        <v>1</v>
      </c>
      <c r="AD15" s="45">
        <v>0</v>
      </c>
      <c r="AE15" s="45">
        <v>0</v>
      </c>
      <c r="AF15" s="45">
        <v>0</v>
      </c>
      <c r="AG15" s="45">
        <v>1</v>
      </c>
      <c r="AH15" s="45">
        <v>0</v>
      </c>
      <c r="AI15" s="45">
        <v>2</v>
      </c>
      <c r="AJ15" s="45">
        <v>4</v>
      </c>
      <c r="AK15" s="45">
        <v>3</v>
      </c>
      <c r="AL15" s="45">
        <v>1</v>
      </c>
      <c r="AM15" s="45">
        <v>2</v>
      </c>
      <c r="AN15" s="45">
        <f>SUM(AI15:AM15)</f>
        <v>12</v>
      </c>
      <c r="AO15" s="45" t="s">
        <v>14</v>
      </c>
      <c r="AP15" s="45" t="s">
        <v>14</v>
      </c>
      <c r="AQ15" s="45" t="s">
        <v>14</v>
      </c>
      <c r="AR15" s="45" t="s">
        <v>14</v>
      </c>
      <c r="AS15" s="45" t="s">
        <v>14</v>
      </c>
      <c r="AT15" s="45" t="s">
        <v>14</v>
      </c>
      <c r="AU15" s="45" t="s">
        <v>14</v>
      </c>
      <c r="AV15" s="45" t="s">
        <v>14</v>
      </c>
      <c r="AW15" s="45" t="s">
        <v>14</v>
      </c>
      <c r="AX15" s="45" t="s">
        <v>14</v>
      </c>
      <c r="AY15" s="45" t="s">
        <v>14</v>
      </c>
      <c r="AZ15" s="45" t="s">
        <v>14</v>
      </c>
      <c r="BA15" s="45" t="s">
        <v>14</v>
      </c>
      <c r="BB15" s="45" t="s">
        <v>14</v>
      </c>
    </row>
    <row r="16" spans="1:59" s="45" customFormat="1" ht="29" customHeight="1" x14ac:dyDescent="0.2">
      <c r="A16" s="45" t="s">
        <v>363</v>
      </c>
      <c r="B16" s="45">
        <v>6</v>
      </c>
      <c r="C16" s="45">
        <f>SUM(G16,K16,M16,R16)*2</f>
        <v>72.599999999999994</v>
      </c>
      <c r="D16" s="45" t="s">
        <v>44</v>
      </c>
      <c r="E16" s="45">
        <v>8</v>
      </c>
      <c r="F16" s="45">
        <v>5</v>
      </c>
      <c r="G16" s="45">
        <f>SUM(E16:F16)</f>
        <v>13</v>
      </c>
      <c r="H16" s="45">
        <v>54</v>
      </c>
      <c r="I16" s="45">
        <v>55</v>
      </c>
      <c r="J16" s="45">
        <v>57</v>
      </c>
      <c r="K16" s="45">
        <f>SUM(H16:J16)/20</f>
        <v>8.3000000000000007</v>
      </c>
      <c r="L16" s="45">
        <v>66</v>
      </c>
      <c r="M16" s="45">
        <f>L16/10</f>
        <v>6.6</v>
      </c>
      <c r="N16" s="45">
        <v>56</v>
      </c>
      <c r="O16" s="45">
        <v>10</v>
      </c>
      <c r="P16" s="45">
        <v>8</v>
      </c>
      <c r="Q16" s="45">
        <v>10</v>
      </c>
      <c r="R16" s="45">
        <f>SUM(N16:Q16)/10</f>
        <v>8.4</v>
      </c>
      <c r="S16" s="45">
        <v>2</v>
      </c>
      <c r="T16" s="45">
        <v>3</v>
      </c>
      <c r="U16" s="45">
        <v>3</v>
      </c>
      <c r="V16" s="45">
        <v>3</v>
      </c>
      <c r="W16" s="45">
        <v>20</v>
      </c>
      <c r="X16" s="45">
        <v>0</v>
      </c>
      <c r="Y16" s="45">
        <v>46</v>
      </c>
      <c r="Z16" s="45">
        <v>4</v>
      </c>
      <c r="AA16" s="45">
        <v>16</v>
      </c>
      <c r="AB16" s="45">
        <v>2</v>
      </c>
      <c r="AC16" s="45">
        <v>14</v>
      </c>
      <c r="AD16" s="45">
        <v>0</v>
      </c>
      <c r="AE16" s="45">
        <v>0</v>
      </c>
      <c r="AF16" s="45">
        <v>0</v>
      </c>
      <c r="AG16" s="45">
        <v>16</v>
      </c>
      <c r="AH16" s="45">
        <v>2</v>
      </c>
      <c r="AI16" s="45">
        <v>4</v>
      </c>
      <c r="AJ16" s="45">
        <v>3</v>
      </c>
      <c r="AK16" s="45">
        <v>3</v>
      </c>
      <c r="AL16" s="45">
        <v>0</v>
      </c>
      <c r="AM16" s="45">
        <v>1</v>
      </c>
      <c r="AN16" s="45">
        <f>SUM(AI16:AM16)</f>
        <v>11</v>
      </c>
      <c r="AO16" s="45" t="s">
        <v>14</v>
      </c>
      <c r="AP16" s="45" t="s">
        <v>14</v>
      </c>
      <c r="AQ16" s="45" t="s">
        <v>14</v>
      </c>
      <c r="AR16" s="45" t="s">
        <v>14</v>
      </c>
      <c r="AS16" s="45" t="s">
        <v>14</v>
      </c>
      <c r="AT16" s="45" t="s">
        <v>14</v>
      </c>
      <c r="AU16" s="45" t="s">
        <v>14</v>
      </c>
      <c r="AV16" s="45" t="s">
        <v>14</v>
      </c>
      <c r="AW16" s="45" t="s">
        <v>14</v>
      </c>
      <c r="AX16" s="45" t="s">
        <v>14</v>
      </c>
      <c r="AY16" s="45" t="s">
        <v>14</v>
      </c>
      <c r="AZ16" s="45" t="s">
        <v>14</v>
      </c>
      <c r="BA16" s="45" t="s">
        <v>14</v>
      </c>
      <c r="BB16" s="45" t="s">
        <v>14</v>
      </c>
    </row>
    <row r="17" spans="1:58" s="45" customFormat="1" ht="29" customHeight="1" x14ac:dyDescent="0.2">
      <c r="A17" s="45" t="s">
        <v>365</v>
      </c>
      <c r="B17" s="45" t="s">
        <v>14</v>
      </c>
      <c r="C17" s="45" t="s">
        <v>14</v>
      </c>
      <c r="D17" s="45" t="s">
        <v>14</v>
      </c>
      <c r="E17" s="45" t="s">
        <v>14</v>
      </c>
      <c r="F17" s="45" t="s">
        <v>14</v>
      </c>
      <c r="G17" s="45" t="s">
        <v>14</v>
      </c>
      <c r="H17" s="45" t="s">
        <v>14</v>
      </c>
      <c r="I17" s="45" t="s">
        <v>14</v>
      </c>
      <c r="J17" s="45" t="s">
        <v>14</v>
      </c>
      <c r="K17" s="45" t="s">
        <v>14</v>
      </c>
      <c r="L17" s="45" t="s">
        <v>14</v>
      </c>
      <c r="M17" s="45" t="s">
        <v>14</v>
      </c>
      <c r="N17" s="45" t="s">
        <v>14</v>
      </c>
      <c r="O17" s="45" t="s">
        <v>14</v>
      </c>
      <c r="P17" s="45" t="s">
        <v>14</v>
      </c>
      <c r="Q17" s="45" t="s">
        <v>14</v>
      </c>
      <c r="R17" s="45" t="s">
        <v>14</v>
      </c>
      <c r="S17" s="45" t="s">
        <v>14</v>
      </c>
      <c r="T17" s="45" t="s">
        <v>14</v>
      </c>
      <c r="U17" s="45" t="s">
        <v>14</v>
      </c>
      <c r="V17" s="45" t="s">
        <v>14</v>
      </c>
      <c r="W17" s="45" t="s">
        <v>14</v>
      </c>
      <c r="X17" s="45" t="s">
        <v>14</v>
      </c>
      <c r="Y17" s="45" t="s">
        <v>14</v>
      </c>
      <c r="Z17" s="45" t="s">
        <v>14</v>
      </c>
      <c r="AA17" s="45" t="s">
        <v>14</v>
      </c>
      <c r="AB17" s="45" t="s">
        <v>14</v>
      </c>
      <c r="AC17" s="45" t="s">
        <v>14</v>
      </c>
      <c r="AD17" s="45" t="s">
        <v>14</v>
      </c>
      <c r="AE17" s="45" t="s">
        <v>14</v>
      </c>
      <c r="AF17" s="45" t="s">
        <v>14</v>
      </c>
      <c r="AG17" s="45" t="s">
        <v>14</v>
      </c>
      <c r="AH17" s="45" t="s">
        <v>14</v>
      </c>
      <c r="AI17" s="45" t="s">
        <v>14</v>
      </c>
      <c r="AJ17" s="45" t="s">
        <v>14</v>
      </c>
      <c r="AK17" s="45" t="s">
        <v>14</v>
      </c>
      <c r="AL17" s="45" t="s">
        <v>14</v>
      </c>
      <c r="AM17" s="45" t="s">
        <v>14</v>
      </c>
      <c r="AN17" s="45" t="s">
        <v>14</v>
      </c>
      <c r="AO17" s="45" t="s">
        <v>14</v>
      </c>
      <c r="AP17" s="45" t="s">
        <v>14</v>
      </c>
      <c r="AQ17" s="45" t="s">
        <v>14</v>
      </c>
      <c r="AR17" s="45" t="s">
        <v>14</v>
      </c>
      <c r="AS17" s="45" t="s">
        <v>14</v>
      </c>
      <c r="AT17" s="45" t="s">
        <v>14</v>
      </c>
      <c r="AU17" s="45" t="s">
        <v>14</v>
      </c>
      <c r="AV17" s="45" t="s">
        <v>14</v>
      </c>
      <c r="AW17" s="45" t="s">
        <v>14</v>
      </c>
      <c r="AX17" s="45" t="s">
        <v>14</v>
      </c>
      <c r="AY17" s="45" t="s">
        <v>14</v>
      </c>
      <c r="AZ17" s="45" t="s">
        <v>14</v>
      </c>
      <c r="BA17" s="45" t="s">
        <v>14</v>
      </c>
      <c r="BB17" s="45" t="s">
        <v>14</v>
      </c>
      <c r="BF17" s="46"/>
    </row>
    <row r="18" spans="1:58" s="45" customFormat="1" ht="29" customHeight="1" x14ac:dyDescent="0.2">
      <c r="A18" s="45" t="s">
        <v>401</v>
      </c>
      <c r="B18" s="45" t="s">
        <v>14</v>
      </c>
      <c r="C18" s="45">
        <v>65.2</v>
      </c>
      <c r="D18" s="45" t="s">
        <v>36</v>
      </c>
      <c r="E18" s="45">
        <v>5</v>
      </c>
      <c r="F18" s="45">
        <v>6</v>
      </c>
      <c r="G18" s="45">
        <v>11</v>
      </c>
      <c r="H18" s="45">
        <v>60</v>
      </c>
      <c r="I18" s="45">
        <v>54</v>
      </c>
      <c r="J18" s="45">
        <v>54</v>
      </c>
      <c r="K18" s="45">
        <v>8.4</v>
      </c>
      <c r="L18" s="45">
        <v>100</v>
      </c>
      <c r="M18" s="45">
        <v>10</v>
      </c>
      <c r="N18" s="45">
        <v>17</v>
      </c>
      <c r="O18" s="45">
        <v>1</v>
      </c>
      <c r="P18" s="45">
        <v>4</v>
      </c>
      <c r="Q18" s="45">
        <v>10</v>
      </c>
      <c r="R18" s="45">
        <v>3.2</v>
      </c>
      <c r="S18" s="45" t="s">
        <v>14</v>
      </c>
      <c r="T18" s="45" t="s">
        <v>14</v>
      </c>
      <c r="U18" s="45" t="s">
        <v>14</v>
      </c>
      <c r="V18" s="45" t="s">
        <v>14</v>
      </c>
      <c r="W18" s="45" t="s">
        <v>14</v>
      </c>
      <c r="X18" s="45" t="s">
        <v>14</v>
      </c>
      <c r="Y18" s="45" t="s">
        <v>14</v>
      </c>
      <c r="Z18" s="45" t="s">
        <v>14</v>
      </c>
      <c r="AA18" s="45" t="s">
        <v>14</v>
      </c>
      <c r="AB18" s="45" t="s">
        <v>14</v>
      </c>
      <c r="AC18" s="45" t="s">
        <v>14</v>
      </c>
      <c r="AD18" s="45" t="s">
        <v>14</v>
      </c>
      <c r="AE18" s="45" t="s">
        <v>14</v>
      </c>
      <c r="AF18" s="45" t="s">
        <v>14</v>
      </c>
      <c r="AG18" s="45" t="s">
        <v>14</v>
      </c>
      <c r="AH18" s="45" t="s">
        <v>14</v>
      </c>
      <c r="AI18" s="45" t="s">
        <v>14</v>
      </c>
      <c r="AJ18" s="45" t="s">
        <v>14</v>
      </c>
      <c r="AK18" s="45" t="s">
        <v>14</v>
      </c>
      <c r="AL18" s="45" t="s">
        <v>14</v>
      </c>
      <c r="AM18" s="45" t="s">
        <v>14</v>
      </c>
      <c r="AN18" s="45" t="s">
        <v>14</v>
      </c>
      <c r="AO18" s="45" t="s">
        <v>14</v>
      </c>
      <c r="AP18" s="45" t="s">
        <v>14</v>
      </c>
      <c r="AQ18" s="45" t="s">
        <v>14</v>
      </c>
      <c r="AR18" s="45" t="s">
        <v>14</v>
      </c>
      <c r="AS18" s="45" t="s">
        <v>14</v>
      </c>
      <c r="AT18" s="45" t="s">
        <v>14</v>
      </c>
      <c r="AU18" s="45" t="s">
        <v>14</v>
      </c>
      <c r="AV18" s="45" t="s">
        <v>14</v>
      </c>
      <c r="AW18" s="45" t="s">
        <v>14</v>
      </c>
      <c r="AX18" s="45" t="s">
        <v>14</v>
      </c>
      <c r="AY18" s="45" t="s">
        <v>14</v>
      </c>
      <c r="AZ18" s="45" t="s">
        <v>14</v>
      </c>
      <c r="BA18" s="45" t="s">
        <v>14</v>
      </c>
      <c r="BB18" s="45" t="s">
        <v>14</v>
      </c>
      <c r="BF18" s="46"/>
    </row>
    <row r="19" spans="1:58" s="45" customFormat="1" ht="29" customHeight="1" x14ac:dyDescent="0.2">
      <c r="A19" s="45" t="s">
        <v>402</v>
      </c>
      <c r="B19" s="45">
        <v>4</v>
      </c>
      <c r="C19" s="45">
        <f t="shared" ref="C19" si="6">SUM(G19,K19,M19,R19)*2</f>
        <v>64.800000000000011</v>
      </c>
      <c r="D19" s="45" t="s">
        <v>16</v>
      </c>
      <c r="E19" s="45">
        <v>8</v>
      </c>
      <c r="F19" s="45">
        <v>4</v>
      </c>
      <c r="G19" s="45">
        <f t="shared" ref="G19" si="7">SUM(E19:F19)</f>
        <v>12</v>
      </c>
      <c r="H19" s="45">
        <v>57</v>
      </c>
      <c r="I19" s="45">
        <v>56</v>
      </c>
      <c r="J19" s="45">
        <v>49</v>
      </c>
      <c r="K19" s="45">
        <f t="shared" ref="K19" si="8">SUM(H19:J19)/20</f>
        <v>8.1</v>
      </c>
      <c r="L19" s="45">
        <v>48</v>
      </c>
      <c r="M19" s="45">
        <f t="shared" ref="M19" si="9">L19/10</f>
        <v>4.8</v>
      </c>
      <c r="N19" s="45">
        <v>48</v>
      </c>
      <c r="O19" s="45">
        <v>13</v>
      </c>
      <c r="P19" s="45">
        <v>6</v>
      </c>
      <c r="Q19" s="45">
        <v>8</v>
      </c>
      <c r="R19" s="45">
        <f t="shared" ref="R19" si="10">SUM(N19:Q19)/10</f>
        <v>7.5</v>
      </c>
      <c r="S19" s="45">
        <v>3</v>
      </c>
      <c r="T19" s="45">
        <v>2</v>
      </c>
      <c r="U19" s="45">
        <v>2</v>
      </c>
      <c r="V19" s="45">
        <v>2</v>
      </c>
      <c r="W19" s="45">
        <v>26</v>
      </c>
      <c r="X19" s="45">
        <v>1</v>
      </c>
      <c r="Y19" s="47">
        <f t="shared" ref="Y19" si="11">SUM(AA19,AC19,AG19)</f>
        <v>30</v>
      </c>
      <c r="Z19" s="45">
        <v>8</v>
      </c>
      <c r="AA19" s="45">
        <v>10</v>
      </c>
      <c r="AB19" s="45">
        <v>4</v>
      </c>
      <c r="AC19" s="45">
        <v>13</v>
      </c>
      <c r="AD19" s="45">
        <v>2</v>
      </c>
      <c r="AE19" s="45">
        <v>0</v>
      </c>
      <c r="AF19" s="45">
        <v>0</v>
      </c>
      <c r="AG19" s="45">
        <v>7</v>
      </c>
      <c r="AH19" s="45">
        <v>2</v>
      </c>
      <c r="AI19" s="45">
        <v>3</v>
      </c>
      <c r="AJ19" s="45">
        <v>5</v>
      </c>
      <c r="AK19" s="45">
        <v>2</v>
      </c>
      <c r="AL19" s="45">
        <v>2</v>
      </c>
      <c r="AM19" s="45">
        <v>3</v>
      </c>
      <c r="AN19" s="45">
        <v>15</v>
      </c>
      <c r="AO19" s="45" t="s">
        <v>14</v>
      </c>
      <c r="AP19" s="45" t="s">
        <v>14</v>
      </c>
      <c r="AQ19" s="45" t="s">
        <v>14</v>
      </c>
      <c r="AR19" s="45" t="s">
        <v>14</v>
      </c>
      <c r="AS19" s="45" t="s">
        <v>14</v>
      </c>
      <c r="AT19" s="45" t="s">
        <v>14</v>
      </c>
      <c r="AU19" s="45" t="s">
        <v>14</v>
      </c>
      <c r="AV19" s="45" t="s">
        <v>14</v>
      </c>
      <c r="AW19" s="45" t="s">
        <v>14</v>
      </c>
      <c r="AX19" s="45" t="s">
        <v>14</v>
      </c>
      <c r="AY19" s="45" t="s">
        <v>14</v>
      </c>
      <c r="AZ19" s="45" t="s">
        <v>14</v>
      </c>
      <c r="BA19" s="45" t="s">
        <v>14</v>
      </c>
      <c r="BB19" s="45" t="s">
        <v>14</v>
      </c>
      <c r="BF19" s="46"/>
    </row>
    <row r="20" spans="1:58" s="45" customFormat="1" ht="29" customHeight="1" x14ac:dyDescent="0.2">
      <c r="A20" s="45" t="s">
        <v>387</v>
      </c>
      <c r="B20" s="45" t="s">
        <v>13</v>
      </c>
      <c r="C20" s="45" t="s">
        <v>13</v>
      </c>
      <c r="D20" s="45" t="s">
        <v>13</v>
      </c>
      <c r="E20" s="45" t="s">
        <v>13</v>
      </c>
      <c r="F20" s="45" t="s">
        <v>13</v>
      </c>
      <c r="G20" s="45" t="s">
        <v>13</v>
      </c>
      <c r="H20" s="45" t="s">
        <v>13</v>
      </c>
      <c r="I20" s="45" t="s">
        <v>13</v>
      </c>
      <c r="J20" s="45" t="s">
        <v>13</v>
      </c>
      <c r="K20" s="45" t="s">
        <v>13</v>
      </c>
      <c r="L20" s="45" t="s">
        <v>13</v>
      </c>
      <c r="M20" s="45" t="s">
        <v>13</v>
      </c>
      <c r="N20" s="45" t="s">
        <v>13</v>
      </c>
      <c r="O20" s="45" t="s">
        <v>13</v>
      </c>
      <c r="P20" s="45" t="s">
        <v>13</v>
      </c>
      <c r="Q20" s="45" t="s">
        <v>13</v>
      </c>
      <c r="R20" s="45" t="s">
        <v>13</v>
      </c>
      <c r="S20" s="45" t="s">
        <v>13</v>
      </c>
      <c r="T20" s="45" t="s">
        <v>13</v>
      </c>
      <c r="U20" s="45" t="s">
        <v>13</v>
      </c>
      <c r="V20" s="45" t="s">
        <v>13</v>
      </c>
      <c r="W20" s="45" t="s">
        <v>13</v>
      </c>
      <c r="X20" s="45" t="s">
        <v>13</v>
      </c>
      <c r="Y20" s="45" t="s">
        <v>13</v>
      </c>
      <c r="Z20" s="45" t="s">
        <v>13</v>
      </c>
      <c r="AA20" s="45" t="s">
        <v>13</v>
      </c>
      <c r="AB20" s="45" t="s">
        <v>13</v>
      </c>
      <c r="AC20" s="45" t="s">
        <v>13</v>
      </c>
      <c r="AD20" s="45" t="s">
        <v>13</v>
      </c>
      <c r="AE20" s="45" t="s">
        <v>13</v>
      </c>
      <c r="AF20" s="45" t="s">
        <v>13</v>
      </c>
      <c r="AG20" s="45" t="s">
        <v>13</v>
      </c>
      <c r="AH20" s="45" t="s">
        <v>13</v>
      </c>
      <c r="AI20" s="45" t="s">
        <v>13</v>
      </c>
      <c r="AJ20" s="45" t="s">
        <v>13</v>
      </c>
      <c r="AK20" s="45" t="s">
        <v>13</v>
      </c>
      <c r="AL20" s="45" t="s">
        <v>13</v>
      </c>
      <c r="AM20" s="45" t="s">
        <v>13</v>
      </c>
      <c r="AN20" s="45" t="s">
        <v>13</v>
      </c>
      <c r="AO20" s="45" t="s">
        <v>13</v>
      </c>
      <c r="AP20" s="45" t="s">
        <v>13</v>
      </c>
      <c r="AQ20" s="45" t="s">
        <v>13</v>
      </c>
      <c r="AR20" s="45" t="s">
        <v>13</v>
      </c>
      <c r="AS20" s="45" t="s">
        <v>13</v>
      </c>
      <c r="AT20" s="45" t="s">
        <v>13</v>
      </c>
      <c r="AU20" s="45" t="s">
        <v>13</v>
      </c>
      <c r="AV20" s="45" t="s">
        <v>13</v>
      </c>
      <c r="AW20" s="45" t="s">
        <v>13</v>
      </c>
      <c r="AX20" s="45" t="s">
        <v>13</v>
      </c>
      <c r="AY20" s="45" t="s">
        <v>13</v>
      </c>
      <c r="AZ20" s="45" t="s">
        <v>13</v>
      </c>
      <c r="BA20" s="45" t="s">
        <v>13</v>
      </c>
      <c r="BB20" s="45" t="s">
        <v>13</v>
      </c>
      <c r="BF20" s="46"/>
    </row>
    <row r="21" spans="1:58" s="45" customFormat="1" ht="29" customHeight="1" x14ac:dyDescent="0.2">
      <c r="A21" s="45" t="s">
        <v>394</v>
      </c>
      <c r="B21" s="45" t="s">
        <v>14</v>
      </c>
      <c r="C21" s="45">
        <v>28.7</v>
      </c>
      <c r="D21" s="45" t="s">
        <v>16</v>
      </c>
      <c r="E21" s="45">
        <v>5</v>
      </c>
      <c r="F21" s="45">
        <v>0</v>
      </c>
      <c r="G21" s="45">
        <v>5</v>
      </c>
      <c r="H21" s="45">
        <v>54</v>
      </c>
      <c r="I21" s="45">
        <v>43</v>
      </c>
      <c r="J21" s="45">
        <v>42</v>
      </c>
      <c r="K21" s="45">
        <v>6.95</v>
      </c>
      <c r="L21" s="45">
        <v>10</v>
      </c>
      <c r="M21" s="45">
        <v>1</v>
      </c>
      <c r="N21" s="45">
        <v>12</v>
      </c>
      <c r="O21" s="45">
        <v>2</v>
      </c>
      <c r="P21" s="45">
        <v>0</v>
      </c>
      <c r="Q21" s="45">
        <v>0</v>
      </c>
      <c r="R21" s="45">
        <v>1.4</v>
      </c>
      <c r="S21" s="45" t="s">
        <v>14</v>
      </c>
      <c r="T21" s="45" t="s">
        <v>14</v>
      </c>
      <c r="U21" s="45" t="s">
        <v>14</v>
      </c>
      <c r="V21" s="45" t="s">
        <v>14</v>
      </c>
      <c r="W21" s="45" t="s">
        <v>14</v>
      </c>
      <c r="X21" s="45" t="s">
        <v>14</v>
      </c>
      <c r="Y21" s="45" t="s">
        <v>14</v>
      </c>
      <c r="Z21" s="45" t="s">
        <v>14</v>
      </c>
      <c r="AA21" s="45" t="s">
        <v>14</v>
      </c>
      <c r="AB21" s="45" t="s">
        <v>14</v>
      </c>
      <c r="AC21" s="45" t="s">
        <v>14</v>
      </c>
      <c r="AD21" s="45" t="s">
        <v>14</v>
      </c>
      <c r="AE21" s="45" t="s">
        <v>14</v>
      </c>
      <c r="AF21" s="45" t="s">
        <v>14</v>
      </c>
      <c r="AG21" s="45" t="s">
        <v>14</v>
      </c>
      <c r="AH21" s="45" t="s">
        <v>14</v>
      </c>
      <c r="AI21" s="45" t="s">
        <v>14</v>
      </c>
      <c r="AJ21" s="45" t="s">
        <v>14</v>
      </c>
      <c r="AK21" s="45" t="s">
        <v>14</v>
      </c>
      <c r="AL21" s="45" t="s">
        <v>14</v>
      </c>
      <c r="AM21" s="45" t="s">
        <v>14</v>
      </c>
      <c r="AN21" s="45" t="s">
        <v>14</v>
      </c>
      <c r="AO21" s="45" t="s">
        <v>14</v>
      </c>
      <c r="AP21" s="45" t="s">
        <v>14</v>
      </c>
      <c r="AQ21" s="45" t="s">
        <v>14</v>
      </c>
      <c r="AR21" s="45" t="s">
        <v>14</v>
      </c>
      <c r="AS21" s="45" t="s">
        <v>14</v>
      </c>
      <c r="AT21" s="45" t="s">
        <v>14</v>
      </c>
      <c r="AU21" s="45" t="s">
        <v>14</v>
      </c>
      <c r="AV21" s="45" t="s">
        <v>14</v>
      </c>
      <c r="AW21" s="45" t="s">
        <v>14</v>
      </c>
      <c r="AX21" s="45" t="s">
        <v>14</v>
      </c>
      <c r="AY21" s="45" t="s">
        <v>14</v>
      </c>
      <c r="AZ21" s="45" t="s">
        <v>14</v>
      </c>
      <c r="BA21" s="45" t="s">
        <v>14</v>
      </c>
      <c r="BB21" s="45" t="s">
        <v>14</v>
      </c>
      <c r="BF21" s="46"/>
    </row>
    <row r="22" spans="1:58" s="45" customFormat="1" ht="29" customHeight="1" x14ac:dyDescent="0.2">
      <c r="A22" s="45" t="s">
        <v>403</v>
      </c>
      <c r="B22" s="45">
        <v>3</v>
      </c>
      <c r="C22" s="45">
        <f>SUM(G22,K22,M22,R22)*2</f>
        <v>64.400000000000006</v>
      </c>
      <c r="D22" s="45" t="s">
        <v>404</v>
      </c>
      <c r="E22" s="45">
        <v>8</v>
      </c>
      <c r="F22" s="45">
        <v>4</v>
      </c>
      <c r="G22" s="45">
        <f>SUM(E22:F22)</f>
        <v>12</v>
      </c>
      <c r="H22" s="45">
        <v>51</v>
      </c>
      <c r="I22" s="45">
        <v>53</v>
      </c>
      <c r="J22" s="45">
        <v>48</v>
      </c>
      <c r="K22" s="45">
        <f>SUM(H22:J22)/20</f>
        <v>7.6</v>
      </c>
      <c r="L22" s="45">
        <v>51</v>
      </c>
      <c r="M22" s="45">
        <f>L22/10</f>
        <v>5.0999999999999996</v>
      </c>
      <c r="N22" s="45">
        <v>52</v>
      </c>
      <c r="O22" s="45">
        <v>7</v>
      </c>
      <c r="P22" s="45">
        <v>6</v>
      </c>
      <c r="Q22" s="45">
        <v>10</v>
      </c>
      <c r="R22" s="45">
        <f>SUM(N22:Q22)/10</f>
        <v>7.5</v>
      </c>
      <c r="S22" s="45">
        <v>0</v>
      </c>
      <c r="T22" s="45">
        <v>1.5</v>
      </c>
      <c r="U22" s="45">
        <v>1.5</v>
      </c>
      <c r="V22" s="45">
        <v>1</v>
      </c>
      <c r="W22" s="45">
        <v>10</v>
      </c>
      <c r="X22" s="45">
        <v>1</v>
      </c>
      <c r="Y22" s="45">
        <v>23</v>
      </c>
      <c r="Z22" s="45">
        <v>5</v>
      </c>
      <c r="AA22" s="45">
        <v>15</v>
      </c>
      <c r="AB22" s="45">
        <v>1</v>
      </c>
      <c r="AC22" s="45">
        <v>4</v>
      </c>
      <c r="AD22" s="45">
        <v>2</v>
      </c>
      <c r="AE22" s="45">
        <v>0</v>
      </c>
      <c r="AF22" s="45">
        <v>0</v>
      </c>
      <c r="AG22" s="45">
        <v>4</v>
      </c>
      <c r="AH22" s="45">
        <v>2</v>
      </c>
      <c r="AI22" s="45">
        <v>3</v>
      </c>
      <c r="AJ22" s="45">
        <v>4</v>
      </c>
      <c r="AK22" s="45">
        <v>4</v>
      </c>
      <c r="AL22" s="45">
        <v>1</v>
      </c>
      <c r="AM22" s="45">
        <v>1</v>
      </c>
      <c r="AN22" s="45">
        <f>SUM(AI22:AM22)</f>
        <v>13</v>
      </c>
      <c r="AO22" s="45" t="s">
        <v>14</v>
      </c>
      <c r="AP22" s="45" t="s">
        <v>14</v>
      </c>
      <c r="AQ22" s="45" t="s">
        <v>14</v>
      </c>
      <c r="AR22" s="45" t="s">
        <v>14</v>
      </c>
      <c r="AS22" s="45" t="s">
        <v>14</v>
      </c>
      <c r="AT22" s="45" t="s">
        <v>14</v>
      </c>
      <c r="AU22" s="45" t="s">
        <v>14</v>
      </c>
      <c r="AV22" s="45" t="s">
        <v>14</v>
      </c>
      <c r="AW22" s="45" t="s">
        <v>14</v>
      </c>
      <c r="AX22" s="45" t="s">
        <v>14</v>
      </c>
      <c r="AY22" s="45" t="s">
        <v>14</v>
      </c>
      <c r="AZ22" s="45" t="s">
        <v>14</v>
      </c>
      <c r="BA22" s="45" t="s">
        <v>14</v>
      </c>
      <c r="BB22" s="45" t="s">
        <v>14</v>
      </c>
      <c r="BF22" s="46"/>
    </row>
  </sheetData>
  <mergeCells count="1">
    <mergeCell ref="A3:I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27"/>
  <sheetViews>
    <sheetView topLeftCell="A21" workbookViewId="0">
      <selection activeCell="F7" sqref="F7"/>
    </sheetView>
  </sheetViews>
  <sheetFormatPr baseColWidth="10" defaultRowHeight="13" x14ac:dyDescent="0.15"/>
  <cols>
    <col min="1" max="1" width="13.33203125" customWidth="1"/>
    <col min="2" max="2" width="11" bestFit="1" customWidth="1"/>
    <col min="3" max="3" width="14" customWidth="1"/>
    <col min="4" max="5" width="11" bestFit="1" customWidth="1"/>
    <col min="8" max="8" width="13.5" customWidth="1"/>
    <col min="11" max="11" width="11" bestFit="1" customWidth="1"/>
    <col min="12" max="12" width="13" customWidth="1"/>
    <col min="13" max="13" width="14.5" customWidth="1"/>
    <col min="15" max="15" width="11" bestFit="1" customWidth="1"/>
    <col min="21" max="21" width="11" bestFit="1" customWidth="1"/>
    <col min="31" max="31" width="11" bestFit="1" customWidth="1"/>
    <col min="32" max="32" width="12.5" bestFit="1" customWidth="1"/>
    <col min="39" max="39" width="12.33203125" bestFit="1" customWidth="1"/>
    <col min="46" max="46" width="11" bestFit="1" customWidth="1"/>
    <col min="48" max="48" width="11" bestFit="1" customWidth="1"/>
  </cols>
  <sheetData>
    <row r="1" spans="1:54" s="63" customFormat="1" ht="84" x14ac:dyDescent="0.15">
      <c r="A1" s="60" t="s">
        <v>156</v>
      </c>
      <c r="B1" s="61" t="s">
        <v>157</v>
      </c>
      <c r="C1" s="61" t="s">
        <v>158</v>
      </c>
      <c r="D1" s="61" t="s">
        <v>2</v>
      </c>
      <c r="E1" s="62" t="s">
        <v>159</v>
      </c>
      <c r="F1" s="63" t="s">
        <v>160</v>
      </c>
      <c r="G1" s="63" t="s">
        <v>161</v>
      </c>
      <c r="H1" s="63" t="s">
        <v>162</v>
      </c>
      <c r="I1" s="63" t="s">
        <v>163</v>
      </c>
      <c r="J1" s="63" t="s">
        <v>164</v>
      </c>
      <c r="K1" s="63" t="s">
        <v>165</v>
      </c>
      <c r="L1" s="63" t="s">
        <v>166</v>
      </c>
      <c r="M1" s="63" t="s">
        <v>167</v>
      </c>
      <c r="N1" s="63" t="s">
        <v>168</v>
      </c>
      <c r="O1" s="63" t="s">
        <v>169</v>
      </c>
      <c r="P1" s="63" t="s">
        <v>170</v>
      </c>
      <c r="Q1" s="63" t="s">
        <v>171</v>
      </c>
      <c r="R1" s="63" t="s">
        <v>172</v>
      </c>
      <c r="S1" s="63" t="s">
        <v>173</v>
      </c>
      <c r="T1" s="63" t="s">
        <v>174</v>
      </c>
      <c r="U1" s="64" t="s">
        <v>175</v>
      </c>
      <c r="V1" s="65" t="s">
        <v>176</v>
      </c>
      <c r="W1" s="63" t="s">
        <v>177</v>
      </c>
      <c r="X1" s="63" t="s">
        <v>178</v>
      </c>
      <c r="Y1" s="63" t="s">
        <v>179</v>
      </c>
      <c r="Z1" s="63" t="s">
        <v>180</v>
      </c>
      <c r="AA1" s="63" t="s">
        <v>181</v>
      </c>
      <c r="AB1" s="63" t="s">
        <v>182</v>
      </c>
      <c r="AC1" s="63" t="s">
        <v>183</v>
      </c>
      <c r="AD1" s="63" t="s">
        <v>184</v>
      </c>
      <c r="AE1" s="64" t="s">
        <v>185</v>
      </c>
      <c r="AF1" s="65" t="s">
        <v>186</v>
      </c>
      <c r="AG1" s="63" t="s">
        <v>187</v>
      </c>
      <c r="AH1" s="63" t="s">
        <v>188</v>
      </c>
      <c r="AI1" s="63" t="s">
        <v>189</v>
      </c>
      <c r="AJ1" s="63" t="s">
        <v>190</v>
      </c>
      <c r="AK1" s="63" t="s">
        <v>191</v>
      </c>
      <c r="AL1" s="63" t="s">
        <v>192</v>
      </c>
      <c r="AM1" s="65" t="s">
        <v>193</v>
      </c>
      <c r="AN1" s="65" t="s">
        <v>194</v>
      </c>
      <c r="AO1" s="65" t="s">
        <v>195</v>
      </c>
      <c r="AP1" s="65" t="s">
        <v>196</v>
      </c>
      <c r="AQ1" s="65" t="s">
        <v>197</v>
      </c>
      <c r="AR1" s="65" t="s">
        <v>198</v>
      </c>
      <c r="AS1" s="63" t="s">
        <v>199</v>
      </c>
      <c r="AT1" s="63" t="s">
        <v>200</v>
      </c>
      <c r="AU1" s="63" t="s">
        <v>201</v>
      </c>
      <c r="AV1" s="63" t="s">
        <v>317</v>
      </c>
      <c r="AW1" s="63" t="s">
        <v>202</v>
      </c>
      <c r="AX1" s="63" t="s">
        <v>318</v>
      </c>
      <c r="AY1" s="66" t="s">
        <v>203</v>
      </c>
    </row>
    <row r="3" spans="1:54" s="26" customFormat="1" ht="36" customHeight="1" x14ac:dyDescent="0.2">
      <c r="A3" s="124" t="s">
        <v>434</v>
      </c>
      <c r="B3" s="124"/>
      <c r="C3" s="124"/>
      <c r="D3" s="124"/>
      <c r="E3" s="124"/>
      <c r="F3" s="124"/>
      <c r="G3" s="124"/>
      <c r="H3" s="124"/>
      <c r="I3" s="124"/>
    </row>
    <row r="5" spans="1:54" ht="70" x14ac:dyDescent="0.15">
      <c r="A5" s="31" t="s">
        <v>378</v>
      </c>
      <c r="B5" s="36">
        <v>41192</v>
      </c>
      <c r="C5" s="36" t="s">
        <v>246</v>
      </c>
      <c r="D5" s="36">
        <v>15643</v>
      </c>
      <c r="E5" s="30">
        <v>69.900000000000006</v>
      </c>
      <c r="F5" s="28" t="s">
        <v>33</v>
      </c>
      <c r="G5" s="28" t="s">
        <v>204</v>
      </c>
      <c r="H5" s="28" t="s">
        <v>49</v>
      </c>
      <c r="I5" s="28" t="s">
        <v>137</v>
      </c>
      <c r="J5" s="28" t="s">
        <v>137</v>
      </c>
      <c r="K5" s="28">
        <v>18</v>
      </c>
      <c r="L5" s="28" t="s">
        <v>379</v>
      </c>
      <c r="M5" s="28" t="s">
        <v>49</v>
      </c>
      <c r="N5" s="28" t="s">
        <v>205</v>
      </c>
      <c r="O5" s="28" t="s">
        <v>130</v>
      </c>
      <c r="P5" s="28" t="s">
        <v>212</v>
      </c>
      <c r="Q5" s="28" t="s">
        <v>130</v>
      </c>
      <c r="R5" s="28" t="s">
        <v>223</v>
      </c>
      <c r="S5" s="28" t="s">
        <v>207</v>
      </c>
      <c r="T5" s="28" t="s">
        <v>130</v>
      </c>
      <c r="U5" s="55">
        <v>11.8</v>
      </c>
      <c r="V5" s="37" t="s">
        <v>208</v>
      </c>
      <c r="W5" s="28" t="s">
        <v>254</v>
      </c>
      <c r="X5" s="28" t="s">
        <v>130</v>
      </c>
      <c r="Y5" s="28" t="s">
        <v>247</v>
      </c>
      <c r="Z5" s="28" t="s">
        <v>137</v>
      </c>
      <c r="AA5" s="28" t="s">
        <v>137</v>
      </c>
      <c r="AB5" s="28" t="s">
        <v>13</v>
      </c>
      <c r="AC5" s="28" t="s">
        <v>130</v>
      </c>
      <c r="AD5" s="28" t="s">
        <v>210</v>
      </c>
      <c r="AE5" s="55">
        <v>3.7</v>
      </c>
      <c r="AF5" s="37">
        <v>36525</v>
      </c>
      <c r="AG5" s="28" t="s">
        <v>20</v>
      </c>
      <c r="AH5" s="28" t="s">
        <v>14</v>
      </c>
      <c r="AI5" s="28" t="s">
        <v>14</v>
      </c>
      <c r="AJ5" s="28" t="s">
        <v>130</v>
      </c>
      <c r="AK5" s="28" t="s">
        <v>14</v>
      </c>
      <c r="AL5" s="28" t="s">
        <v>13</v>
      </c>
      <c r="AM5" s="37" t="s">
        <v>130</v>
      </c>
      <c r="AN5" s="37" t="s">
        <v>130</v>
      </c>
      <c r="AO5" s="37" t="s">
        <v>130</v>
      </c>
      <c r="AP5" s="37" t="s">
        <v>130</v>
      </c>
      <c r="AQ5" s="37" t="s">
        <v>13</v>
      </c>
      <c r="AR5" s="37" t="s">
        <v>130</v>
      </c>
      <c r="AS5" s="28" t="s">
        <v>380</v>
      </c>
      <c r="AT5" s="28">
        <v>20</v>
      </c>
      <c r="AU5" s="28" t="s">
        <v>241</v>
      </c>
      <c r="AV5" s="28">
        <v>0</v>
      </c>
      <c r="AW5" s="28" t="s">
        <v>137</v>
      </c>
      <c r="AX5" s="28"/>
      <c r="AY5" s="67"/>
      <c r="AZ5" s="68"/>
      <c r="BA5" s="68"/>
      <c r="BB5" s="68"/>
    </row>
    <row r="6" spans="1:54" s="27" customFormat="1" ht="56" x14ac:dyDescent="0.15">
      <c r="A6" s="31" t="s">
        <v>313</v>
      </c>
      <c r="B6" s="32">
        <v>41192</v>
      </c>
      <c r="C6" s="32" t="s">
        <v>246</v>
      </c>
      <c r="D6" s="32">
        <v>17442</v>
      </c>
      <c r="E6" s="29">
        <f t="shared" ref="E6:E26" si="0">(B6-D6)/365.25</f>
        <v>65.023956194387409</v>
      </c>
      <c r="F6" s="27" t="s">
        <v>33</v>
      </c>
      <c r="G6" s="27" t="s">
        <v>204</v>
      </c>
      <c r="H6" s="27" t="s">
        <v>49</v>
      </c>
      <c r="I6" s="27" t="s">
        <v>137</v>
      </c>
      <c r="J6" s="27" t="s">
        <v>137</v>
      </c>
      <c r="K6" s="27">
        <v>12</v>
      </c>
      <c r="L6" s="27" t="s">
        <v>314</v>
      </c>
      <c r="M6" s="27" t="s">
        <v>49</v>
      </c>
      <c r="N6" s="27" t="s">
        <v>205</v>
      </c>
      <c r="O6" s="27" t="s">
        <v>130</v>
      </c>
      <c r="P6" s="27" t="s">
        <v>212</v>
      </c>
      <c r="Q6" s="27" t="s">
        <v>130</v>
      </c>
      <c r="R6" s="27" t="s">
        <v>223</v>
      </c>
      <c r="S6" s="27" t="s">
        <v>207</v>
      </c>
      <c r="T6" s="27" t="s">
        <v>130</v>
      </c>
      <c r="U6" s="33">
        <v>10.9</v>
      </c>
      <c r="V6" s="34" t="s">
        <v>208</v>
      </c>
      <c r="W6" s="27" t="s">
        <v>209</v>
      </c>
      <c r="X6" s="27" t="s">
        <v>130</v>
      </c>
      <c r="Y6" s="27" t="s">
        <v>247</v>
      </c>
      <c r="Z6" s="27" t="s">
        <v>13</v>
      </c>
      <c r="AA6" s="27" t="s">
        <v>13</v>
      </c>
      <c r="AB6" s="27" t="s">
        <v>13</v>
      </c>
      <c r="AC6" s="27" t="s">
        <v>130</v>
      </c>
      <c r="AD6" s="27" t="s">
        <v>213</v>
      </c>
      <c r="AE6" s="33">
        <v>0.8</v>
      </c>
      <c r="AF6" s="34">
        <v>37196</v>
      </c>
      <c r="AG6" s="27" t="s">
        <v>20</v>
      </c>
      <c r="AH6" s="27" t="s">
        <v>14</v>
      </c>
      <c r="AI6" s="27" t="s">
        <v>14</v>
      </c>
      <c r="AJ6" s="27" t="s">
        <v>130</v>
      </c>
      <c r="AK6" s="27" t="s">
        <v>315</v>
      </c>
      <c r="AL6" s="27" t="s">
        <v>13</v>
      </c>
      <c r="AM6" s="34" t="s">
        <v>130</v>
      </c>
      <c r="AN6" s="34" t="s">
        <v>130</v>
      </c>
      <c r="AO6" s="34" t="s">
        <v>130</v>
      </c>
      <c r="AP6" s="34" t="s">
        <v>130</v>
      </c>
      <c r="AQ6" s="34" t="s">
        <v>13</v>
      </c>
      <c r="AR6" s="34" t="s">
        <v>130</v>
      </c>
      <c r="AS6" s="27" t="s">
        <v>14</v>
      </c>
      <c r="AT6" s="27">
        <v>36</v>
      </c>
      <c r="AU6" s="27" t="s">
        <v>241</v>
      </c>
      <c r="AV6" s="27">
        <v>0</v>
      </c>
      <c r="AW6" s="27" t="s">
        <v>137</v>
      </c>
      <c r="AX6" s="27" t="s">
        <v>316</v>
      </c>
      <c r="AY6" s="35"/>
    </row>
    <row r="7" spans="1:54" s="27" customFormat="1" ht="21" customHeight="1" x14ac:dyDescent="0.15">
      <c r="A7" s="31" t="s">
        <v>381</v>
      </c>
      <c r="B7" s="32">
        <v>41193</v>
      </c>
      <c r="C7" s="32" t="s">
        <v>246</v>
      </c>
      <c r="D7" s="32">
        <v>26783</v>
      </c>
      <c r="E7" s="29">
        <f t="shared" si="0"/>
        <v>39.452429842573579</v>
      </c>
      <c r="F7" s="27" t="s">
        <v>33</v>
      </c>
      <c r="G7" s="27" t="s">
        <v>349</v>
      </c>
      <c r="H7" s="27" t="s">
        <v>49</v>
      </c>
      <c r="I7" s="27" t="s">
        <v>137</v>
      </c>
      <c r="J7" s="27" t="s">
        <v>137</v>
      </c>
      <c r="K7" s="27">
        <v>12</v>
      </c>
      <c r="L7" s="27" t="s">
        <v>382</v>
      </c>
      <c r="M7" s="27" t="s">
        <v>49</v>
      </c>
      <c r="N7" s="27" t="s">
        <v>205</v>
      </c>
      <c r="O7" s="27" t="s">
        <v>130</v>
      </c>
      <c r="P7" s="27" t="s">
        <v>212</v>
      </c>
      <c r="Q7" s="27" t="s">
        <v>130</v>
      </c>
      <c r="R7" s="27" t="s">
        <v>223</v>
      </c>
      <c r="S7" s="27" t="s">
        <v>207</v>
      </c>
      <c r="T7" s="27" t="s">
        <v>130</v>
      </c>
      <c r="U7" s="33">
        <v>1</v>
      </c>
      <c r="V7" s="34" t="s">
        <v>208</v>
      </c>
      <c r="W7" s="27" t="s">
        <v>209</v>
      </c>
      <c r="X7" s="27" t="s">
        <v>130</v>
      </c>
      <c r="Y7" s="27" t="s">
        <v>247</v>
      </c>
      <c r="Z7" s="27" t="s">
        <v>137</v>
      </c>
      <c r="AA7" s="27" t="s">
        <v>13</v>
      </c>
      <c r="AB7" s="27" t="s">
        <v>13</v>
      </c>
      <c r="AC7" s="27" t="s">
        <v>130</v>
      </c>
      <c r="AD7" s="27" t="s">
        <v>210</v>
      </c>
      <c r="AE7" s="33">
        <v>0.25</v>
      </c>
      <c r="AF7" s="34">
        <v>40813</v>
      </c>
      <c r="AG7" s="27" t="s">
        <v>20</v>
      </c>
      <c r="AH7" s="27" t="s">
        <v>14</v>
      </c>
      <c r="AI7" s="27" t="s">
        <v>383</v>
      </c>
      <c r="AJ7" s="27" t="s">
        <v>384</v>
      </c>
      <c r="AK7" s="27" t="s">
        <v>14</v>
      </c>
      <c r="AL7" s="27" t="s">
        <v>13</v>
      </c>
      <c r="AM7" s="34" t="s">
        <v>130</v>
      </c>
      <c r="AN7" s="34" t="s">
        <v>130</v>
      </c>
      <c r="AO7" s="34" t="s">
        <v>130</v>
      </c>
      <c r="AP7" s="34" t="s">
        <v>130</v>
      </c>
      <c r="AQ7" s="34" t="s">
        <v>137</v>
      </c>
      <c r="AR7" s="34" t="s">
        <v>385</v>
      </c>
      <c r="AS7" s="27" t="s">
        <v>386</v>
      </c>
      <c r="AT7" s="27">
        <v>20</v>
      </c>
      <c r="AU7" s="27" t="s">
        <v>241</v>
      </c>
      <c r="AV7" s="27">
        <v>0</v>
      </c>
      <c r="AW7" s="27" t="s">
        <v>137</v>
      </c>
      <c r="AY7" s="35"/>
    </row>
    <row r="8" spans="1:54" s="27" customFormat="1" ht="42" x14ac:dyDescent="0.15">
      <c r="A8" s="69" t="s">
        <v>319</v>
      </c>
      <c r="B8" s="70">
        <v>40644</v>
      </c>
      <c r="C8" s="70" t="s">
        <v>251</v>
      </c>
      <c r="D8" s="70">
        <v>10708</v>
      </c>
      <c r="E8" s="29">
        <f t="shared" si="0"/>
        <v>81.960301163586578</v>
      </c>
      <c r="F8" s="56" t="s">
        <v>12</v>
      </c>
      <c r="G8" s="56" t="s">
        <v>204</v>
      </c>
      <c r="H8" s="56" t="s">
        <v>49</v>
      </c>
      <c r="I8" s="56" t="s">
        <v>137</v>
      </c>
      <c r="J8" s="56" t="s">
        <v>137</v>
      </c>
      <c r="K8" s="56">
        <v>16</v>
      </c>
      <c r="L8" s="56" t="s">
        <v>320</v>
      </c>
      <c r="M8" s="56" t="s">
        <v>49</v>
      </c>
      <c r="N8" s="56" t="s">
        <v>205</v>
      </c>
      <c r="O8" s="56">
        <v>82</v>
      </c>
      <c r="P8" s="56" t="s">
        <v>212</v>
      </c>
      <c r="Q8" s="56" t="s">
        <v>130</v>
      </c>
      <c r="R8" s="56" t="s">
        <v>223</v>
      </c>
      <c r="S8" s="56" t="s">
        <v>207</v>
      </c>
      <c r="T8" s="56" t="s">
        <v>130</v>
      </c>
      <c r="U8" s="54">
        <v>13.1</v>
      </c>
      <c r="V8" s="71" t="s">
        <v>208</v>
      </c>
      <c r="W8" s="56" t="s">
        <v>252</v>
      </c>
      <c r="X8" s="56" t="s">
        <v>130</v>
      </c>
      <c r="Y8" s="56" t="s">
        <v>321</v>
      </c>
      <c r="Z8" s="56" t="s">
        <v>137</v>
      </c>
      <c r="AA8" s="56" t="s">
        <v>137</v>
      </c>
      <c r="AB8" s="56" t="s">
        <v>13</v>
      </c>
      <c r="AC8" s="56" t="s">
        <v>130</v>
      </c>
      <c r="AD8" s="56" t="s">
        <v>210</v>
      </c>
      <c r="AE8" s="54">
        <v>3</v>
      </c>
      <c r="AF8" s="71">
        <v>35854</v>
      </c>
      <c r="AG8" s="56" t="s">
        <v>14</v>
      </c>
      <c r="AH8" s="56" t="s">
        <v>14</v>
      </c>
      <c r="AI8" s="56" t="s">
        <v>14</v>
      </c>
      <c r="AJ8" s="56" t="s">
        <v>14</v>
      </c>
      <c r="AK8" s="56" t="s">
        <v>14</v>
      </c>
      <c r="AL8" s="56" t="s">
        <v>13</v>
      </c>
      <c r="AM8" s="71" t="s">
        <v>130</v>
      </c>
      <c r="AN8" s="71" t="s">
        <v>130</v>
      </c>
      <c r="AO8" s="71" t="s">
        <v>130</v>
      </c>
      <c r="AP8" s="71" t="s">
        <v>130</v>
      </c>
      <c r="AQ8" s="71" t="s">
        <v>13</v>
      </c>
      <c r="AR8" s="71" t="s">
        <v>130</v>
      </c>
      <c r="AS8" s="56" t="s">
        <v>255</v>
      </c>
      <c r="AT8" s="56">
        <v>35</v>
      </c>
      <c r="AU8" s="56" t="s">
        <v>241</v>
      </c>
      <c r="AV8" s="56">
        <v>4</v>
      </c>
      <c r="AW8" s="56" t="s">
        <v>219</v>
      </c>
      <c r="AX8" s="56"/>
      <c r="AY8" s="35"/>
    </row>
    <row r="9" spans="1:54" s="27" customFormat="1" ht="42" x14ac:dyDescent="0.15">
      <c r="A9" s="31" t="s">
        <v>322</v>
      </c>
      <c r="B9" s="36">
        <v>40644</v>
      </c>
      <c r="C9" s="36" t="s">
        <v>246</v>
      </c>
      <c r="D9" s="36">
        <v>21134</v>
      </c>
      <c r="E9" s="29">
        <f t="shared" si="0"/>
        <v>53.4154688569473</v>
      </c>
      <c r="F9" s="28" t="s">
        <v>12</v>
      </c>
      <c r="G9" s="28" t="s">
        <v>204</v>
      </c>
      <c r="H9" s="28" t="s">
        <v>20</v>
      </c>
      <c r="I9" s="28" t="s">
        <v>137</v>
      </c>
      <c r="J9" s="28" t="s">
        <v>137</v>
      </c>
      <c r="K9" s="28">
        <v>18</v>
      </c>
      <c r="L9" s="28" t="s">
        <v>323</v>
      </c>
      <c r="M9" s="28" t="s">
        <v>49</v>
      </c>
      <c r="N9" s="28" t="s">
        <v>205</v>
      </c>
      <c r="O9" s="28">
        <v>53</v>
      </c>
      <c r="P9" s="28" t="s">
        <v>324</v>
      </c>
      <c r="Q9" s="28" t="s">
        <v>325</v>
      </c>
      <c r="R9" s="28" t="s">
        <v>223</v>
      </c>
      <c r="S9" s="28" t="s">
        <v>207</v>
      </c>
      <c r="T9" s="28" t="s">
        <v>130</v>
      </c>
      <c r="U9" s="55">
        <v>6.1</v>
      </c>
      <c r="V9" s="37" t="s">
        <v>208</v>
      </c>
      <c r="W9" s="28" t="s">
        <v>209</v>
      </c>
      <c r="X9" s="28" t="s">
        <v>130</v>
      </c>
      <c r="Y9" s="28" t="s">
        <v>321</v>
      </c>
      <c r="Z9" s="28" t="s">
        <v>137</v>
      </c>
      <c r="AA9" s="28" t="s">
        <v>137</v>
      </c>
      <c r="AB9" s="28" t="s">
        <v>14</v>
      </c>
      <c r="AC9" s="28" t="s">
        <v>14</v>
      </c>
      <c r="AD9" s="28" t="s">
        <v>210</v>
      </c>
      <c r="AE9" s="55">
        <v>6</v>
      </c>
      <c r="AF9" s="50" t="s">
        <v>326</v>
      </c>
      <c r="AG9" s="28" t="s">
        <v>14</v>
      </c>
      <c r="AH9" s="28" t="s">
        <v>14</v>
      </c>
      <c r="AI9" s="28" t="s">
        <v>14</v>
      </c>
      <c r="AJ9" s="28" t="s">
        <v>14</v>
      </c>
      <c r="AK9" s="28" t="s">
        <v>14</v>
      </c>
      <c r="AL9" s="28" t="s">
        <v>137</v>
      </c>
      <c r="AM9" s="37">
        <v>38424</v>
      </c>
      <c r="AN9" s="37" t="s">
        <v>14</v>
      </c>
      <c r="AO9" s="37" t="s">
        <v>130</v>
      </c>
      <c r="AP9" s="37" t="s">
        <v>130</v>
      </c>
      <c r="AQ9" s="37" t="s">
        <v>13</v>
      </c>
      <c r="AR9" s="37" t="s">
        <v>130</v>
      </c>
      <c r="AS9" s="28" t="s">
        <v>255</v>
      </c>
      <c r="AT9" s="28">
        <v>35</v>
      </c>
      <c r="AU9" s="28" t="s">
        <v>241</v>
      </c>
      <c r="AV9" s="28">
        <v>3</v>
      </c>
      <c r="AW9" s="28" t="s">
        <v>137</v>
      </c>
      <c r="AX9" s="28"/>
      <c r="AY9" s="35"/>
    </row>
    <row r="10" spans="1:54" s="27" customFormat="1" ht="98" x14ac:dyDescent="0.15">
      <c r="A10" s="31" t="s">
        <v>327</v>
      </c>
      <c r="B10" s="32">
        <v>40645</v>
      </c>
      <c r="C10" s="32" t="s">
        <v>328</v>
      </c>
      <c r="D10" s="32">
        <v>11447</v>
      </c>
      <c r="E10" s="29">
        <f t="shared" si="0"/>
        <v>79.939767282683093</v>
      </c>
      <c r="F10" s="27" t="s">
        <v>12</v>
      </c>
      <c r="G10" s="27" t="s">
        <v>204</v>
      </c>
      <c r="H10" s="27" t="s">
        <v>49</v>
      </c>
      <c r="I10" s="27" t="s">
        <v>137</v>
      </c>
      <c r="J10" s="27" t="s">
        <v>137</v>
      </c>
      <c r="K10" s="27">
        <v>14</v>
      </c>
      <c r="L10" s="27" t="s">
        <v>329</v>
      </c>
      <c r="M10" s="27" t="s">
        <v>330</v>
      </c>
      <c r="N10" s="27" t="s">
        <v>205</v>
      </c>
      <c r="O10" s="27">
        <v>79</v>
      </c>
      <c r="P10" s="27" t="s">
        <v>212</v>
      </c>
      <c r="Q10" s="27" t="s">
        <v>130</v>
      </c>
      <c r="R10" s="27" t="s">
        <v>223</v>
      </c>
      <c r="S10" s="27" t="s">
        <v>207</v>
      </c>
      <c r="T10" s="27" t="s">
        <v>130</v>
      </c>
      <c r="U10" s="33">
        <v>1.9</v>
      </c>
      <c r="V10" s="34" t="s">
        <v>248</v>
      </c>
      <c r="W10" s="27" t="s">
        <v>331</v>
      </c>
      <c r="X10" s="27" t="s">
        <v>130</v>
      </c>
      <c r="Y10" s="27" t="s">
        <v>321</v>
      </c>
      <c r="Z10" s="27" t="s">
        <v>13</v>
      </c>
      <c r="AA10" s="27" t="s">
        <v>13</v>
      </c>
      <c r="AB10" s="27" t="s">
        <v>13</v>
      </c>
      <c r="AC10" s="27" t="s">
        <v>130</v>
      </c>
      <c r="AD10" s="27" t="s">
        <v>250</v>
      </c>
      <c r="AE10" s="33">
        <v>0.4</v>
      </c>
      <c r="AF10" s="34">
        <v>39931</v>
      </c>
      <c r="AG10" s="27" t="s">
        <v>14</v>
      </c>
      <c r="AH10" s="27" t="s">
        <v>14</v>
      </c>
      <c r="AI10" s="27" t="s">
        <v>14</v>
      </c>
      <c r="AJ10" s="27" t="s">
        <v>14</v>
      </c>
      <c r="AK10" s="27" t="s">
        <v>14</v>
      </c>
      <c r="AL10" s="27" t="s">
        <v>13</v>
      </c>
      <c r="AM10" s="34" t="s">
        <v>130</v>
      </c>
      <c r="AN10" s="34" t="s">
        <v>130</v>
      </c>
      <c r="AO10" s="34" t="s">
        <v>130</v>
      </c>
      <c r="AP10" s="34" t="s">
        <v>130</v>
      </c>
      <c r="AQ10" s="34" t="s">
        <v>13</v>
      </c>
      <c r="AR10" s="34" t="s">
        <v>130</v>
      </c>
      <c r="AS10" s="27" t="s">
        <v>332</v>
      </c>
      <c r="AT10" s="27">
        <v>35</v>
      </c>
      <c r="AU10" s="27" t="s">
        <v>241</v>
      </c>
      <c r="AV10" s="27">
        <v>0</v>
      </c>
      <c r="AW10" s="27" t="s">
        <v>137</v>
      </c>
      <c r="AY10" s="35"/>
    </row>
    <row r="11" spans="1:54" s="27" customFormat="1" ht="42" x14ac:dyDescent="0.15">
      <c r="A11" s="31" t="s">
        <v>333</v>
      </c>
      <c r="B11" s="36">
        <v>40645</v>
      </c>
      <c r="C11" s="36" t="s">
        <v>246</v>
      </c>
      <c r="D11" s="36">
        <v>17065</v>
      </c>
      <c r="E11" s="29">
        <f t="shared" si="0"/>
        <v>64.558521560574945</v>
      </c>
      <c r="F11" s="28" t="s">
        <v>12</v>
      </c>
      <c r="G11" s="28" t="s">
        <v>204</v>
      </c>
      <c r="H11" s="28" t="s">
        <v>49</v>
      </c>
      <c r="I11" s="28" t="s">
        <v>137</v>
      </c>
      <c r="J11" s="28" t="s">
        <v>137</v>
      </c>
      <c r="K11" s="28" t="s">
        <v>14</v>
      </c>
      <c r="L11" s="28" t="s">
        <v>334</v>
      </c>
      <c r="M11" s="28" t="s">
        <v>49</v>
      </c>
      <c r="N11" s="28" t="s">
        <v>205</v>
      </c>
      <c r="O11" s="28">
        <v>64</v>
      </c>
      <c r="P11" s="28" t="s">
        <v>14</v>
      </c>
      <c r="Q11" s="28" t="s">
        <v>14</v>
      </c>
      <c r="R11" s="28" t="s">
        <v>223</v>
      </c>
      <c r="S11" s="28" t="s">
        <v>207</v>
      </c>
      <c r="T11" s="28" t="s">
        <v>130</v>
      </c>
      <c r="U11" s="55">
        <v>7.8</v>
      </c>
      <c r="V11" s="37" t="s">
        <v>208</v>
      </c>
      <c r="W11" s="28" t="s">
        <v>209</v>
      </c>
      <c r="X11" s="28" t="s">
        <v>130</v>
      </c>
      <c r="Y11" s="28" t="s">
        <v>321</v>
      </c>
      <c r="Z11" s="28" t="s">
        <v>137</v>
      </c>
      <c r="AA11" s="28" t="s">
        <v>137</v>
      </c>
      <c r="AB11" s="28" t="s">
        <v>14</v>
      </c>
      <c r="AC11" s="28" t="s">
        <v>14</v>
      </c>
      <c r="AD11" s="28" t="s">
        <v>210</v>
      </c>
      <c r="AE11" s="55" t="s">
        <v>14</v>
      </c>
      <c r="AF11" s="37">
        <v>37742</v>
      </c>
      <c r="AG11" s="28" t="s">
        <v>20</v>
      </c>
      <c r="AH11" s="28" t="s">
        <v>14</v>
      </c>
      <c r="AI11" s="28" t="s">
        <v>14</v>
      </c>
      <c r="AJ11" s="28" t="s">
        <v>14</v>
      </c>
      <c r="AK11" s="28" t="s">
        <v>14</v>
      </c>
      <c r="AL11" s="28" t="s">
        <v>14</v>
      </c>
      <c r="AM11" s="37" t="s">
        <v>14</v>
      </c>
      <c r="AN11" s="37" t="s">
        <v>14</v>
      </c>
      <c r="AO11" s="37" t="s">
        <v>14</v>
      </c>
      <c r="AP11" s="37" t="s">
        <v>14</v>
      </c>
      <c r="AQ11" s="37" t="s">
        <v>14</v>
      </c>
      <c r="AR11" s="37" t="s">
        <v>14</v>
      </c>
      <c r="AS11" s="28" t="s">
        <v>14</v>
      </c>
      <c r="AT11" s="28">
        <v>35</v>
      </c>
      <c r="AU11" s="28" t="s">
        <v>241</v>
      </c>
      <c r="AV11" s="28">
        <v>2</v>
      </c>
      <c r="AW11" s="28" t="s">
        <v>137</v>
      </c>
      <c r="AX11" s="28"/>
      <c r="AY11" s="35"/>
    </row>
    <row r="12" spans="1:54" s="27" customFormat="1" ht="42" x14ac:dyDescent="0.15">
      <c r="A12" s="31" t="s">
        <v>335</v>
      </c>
      <c r="B12" s="32">
        <v>40644</v>
      </c>
      <c r="C12" s="32" t="s">
        <v>251</v>
      </c>
      <c r="D12" s="32">
        <v>14136</v>
      </c>
      <c r="E12" s="29">
        <f t="shared" si="0"/>
        <v>72.57494866529774</v>
      </c>
      <c r="F12" s="27" t="s">
        <v>12</v>
      </c>
      <c r="G12" s="27" t="s">
        <v>204</v>
      </c>
      <c r="H12" s="27" t="s">
        <v>49</v>
      </c>
      <c r="I12" s="27" t="s">
        <v>137</v>
      </c>
      <c r="J12" s="27" t="s">
        <v>137</v>
      </c>
      <c r="K12" s="27">
        <v>12</v>
      </c>
      <c r="L12" s="27" t="s">
        <v>336</v>
      </c>
      <c r="M12" s="27" t="s">
        <v>49</v>
      </c>
      <c r="N12" s="27" t="s">
        <v>205</v>
      </c>
      <c r="O12" s="27">
        <v>72</v>
      </c>
      <c r="P12" s="27" t="s">
        <v>212</v>
      </c>
      <c r="Q12" s="27" t="s">
        <v>130</v>
      </c>
      <c r="R12" s="27" t="s">
        <v>223</v>
      </c>
      <c r="S12" s="27" t="s">
        <v>207</v>
      </c>
      <c r="T12" s="27" t="s">
        <v>130</v>
      </c>
      <c r="U12" s="33">
        <v>6.8</v>
      </c>
      <c r="V12" s="34" t="s">
        <v>208</v>
      </c>
      <c r="W12" s="27" t="s">
        <v>209</v>
      </c>
      <c r="X12" s="27" t="s">
        <v>130</v>
      </c>
      <c r="Y12" s="27" t="s">
        <v>321</v>
      </c>
      <c r="Z12" s="27" t="s">
        <v>13</v>
      </c>
      <c r="AA12" s="27" t="s">
        <v>137</v>
      </c>
      <c r="AB12" s="27" t="s">
        <v>13</v>
      </c>
      <c r="AC12" s="27" t="s">
        <v>130</v>
      </c>
      <c r="AD12" s="27" t="s">
        <v>213</v>
      </c>
      <c r="AE12" s="33">
        <v>4</v>
      </c>
      <c r="AF12" s="34">
        <v>38146</v>
      </c>
      <c r="AG12" s="27" t="s">
        <v>14</v>
      </c>
      <c r="AH12" s="27" t="s">
        <v>14</v>
      </c>
      <c r="AI12" s="27" t="s">
        <v>14</v>
      </c>
      <c r="AJ12" s="27" t="s">
        <v>14</v>
      </c>
      <c r="AK12" s="27" t="s">
        <v>14</v>
      </c>
      <c r="AL12" s="27" t="s">
        <v>13</v>
      </c>
      <c r="AM12" s="34" t="s">
        <v>130</v>
      </c>
      <c r="AN12" s="34" t="s">
        <v>130</v>
      </c>
      <c r="AO12" s="34" t="s">
        <v>130</v>
      </c>
      <c r="AP12" s="34" t="s">
        <v>130</v>
      </c>
      <c r="AQ12" s="34" t="s">
        <v>13</v>
      </c>
      <c r="AR12" s="34" t="s">
        <v>130</v>
      </c>
      <c r="AS12" s="27" t="s">
        <v>337</v>
      </c>
      <c r="AT12" s="27">
        <v>35</v>
      </c>
      <c r="AU12" s="27" t="s">
        <v>241</v>
      </c>
      <c r="AV12" s="27">
        <v>3</v>
      </c>
      <c r="AW12" s="27" t="s">
        <v>137</v>
      </c>
      <c r="AY12" s="35"/>
    </row>
    <row r="13" spans="1:54" s="27" customFormat="1" ht="42" x14ac:dyDescent="0.15">
      <c r="A13" s="31" t="s">
        <v>412</v>
      </c>
      <c r="B13" s="36">
        <v>40644</v>
      </c>
      <c r="C13" s="36" t="s">
        <v>251</v>
      </c>
      <c r="D13" s="36">
        <v>47186</v>
      </c>
      <c r="E13" s="30">
        <v>82.1</v>
      </c>
      <c r="F13" s="28" t="s">
        <v>12</v>
      </c>
      <c r="G13" s="28" t="s">
        <v>204</v>
      </c>
      <c r="H13" s="28" t="s">
        <v>49</v>
      </c>
      <c r="I13" s="28" t="s">
        <v>137</v>
      </c>
      <c r="J13" s="28" t="s">
        <v>137</v>
      </c>
      <c r="K13" s="28">
        <v>13</v>
      </c>
      <c r="L13" s="28" t="s">
        <v>413</v>
      </c>
      <c r="M13" s="28" t="s">
        <v>49</v>
      </c>
      <c r="N13" s="28" t="s">
        <v>205</v>
      </c>
      <c r="O13" s="28">
        <v>82</v>
      </c>
      <c r="P13" s="28" t="s">
        <v>212</v>
      </c>
      <c r="Q13" s="28" t="s">
        <v>130</v>
      </c>
      <c r="R13" s="28" t="s">
        <v>223</v>
      </c>
      <c r="S13" s="28" t="s">
        <v>207</v>
      </c>
      <c r="T13" s="28" t="s">
        <v>130</v>
      </c>
      <c r="U13" s="55">
        <v>8.6</v>
      </c>
      <c r="V13" s="37" t="s">
        <v>208</v>
      </c>
      <c r="W13" s="28" t="s">
        <v>252</v>
      </c>
      <c r="X13" s="28" t="s">
        <v>130</v>
      </c>
      <c r="Y13" s="28" t="s">
        <v>321</v>
      </c>
      <c r="Z13" s="28" t="s">
        <v>14</v>
      </c>
      <c r="AA13" s="28" t="s">
        <v>13</v>
      </c>
      <c r="AB13" s="28" t="s">
        <v>13</v>
      </c>
      <c r="AC13" s="28" t="s">
        <v>130</v>
      </c>
      <c r="AD13" s="28" t="s">
        <v>250</v>
      </c>
      <c r="AE13" s="55">
        <v>0.5</v>
      </c>
      <c r="AF13" s="37">
        <v>37491</v>
      </c>
      <c r="AG13" s="28" t="s">
        <v>14</v>
      </c>
      <c r="AH13" s="28" t="s">
        <v>14</v>
      </c>
      <c r="AI13" s="28" t="s">
        <v>14</v>
      </c>
      <c r="AJ13" s="28" t="s">
        <v>14</v>
      </c>
      <c r="AK13" s="28" t="s">
        <v>14</v>
      </c>
      <c r="AL13" s="28" t="s">
        <v>13</v>
      </c>
      <c r="AM13" s="37" t="s">
        <v>130</v>
      </c>
      <c r="AN13" s="37" t="s">
        <v>130</v>
      </c>
      <c r="AO13" s="37" t="s">
        <v>130</v>
      </c>
      <c r="AP13" s="37" t="s">
        <v>130</v>
      </c>
      <c r="AQ13" s="37" t="s">
        <v>13</v>
      </c>
      <c r="AR13" s="37" t="s">
        <v>130</v>
      </c>
      <c r="AS13" s="28" t="s">
        <v>414</v>
      </c>
      <c r="AT13" s="28">
        <v>35</v>
      </c>
      <c r="AU13" s="28" t="s">
        <v>241</v>
      </c>
      <c r="AV13" s="28">
        <v>0</v>
      </c>
      <c r="AW13" s="28" t="s">
        <v>137</v>
      </c>
      <c r="AX13" s="28"/>
      <c r="AY13" s="38"/>
      <c r="AZ13" s="28"/>
      <c r="BA13" s="28"/>
      <c r="BB13" s="28"/>
    </row>
    <row r="14" spans="1:54" s="27" customFormat="1" ht="42" x14ac:dyDescent="0.15">
      <c r="A14" s="31" t="s">
        <v>338</v>
      </c>
      <c r="B14" s="32">
        <v>40644</v>
      </c>
      <c r="C14" s="32" t="s">
        <v>328</v>
      </c>
      <c r="D14" s="32">
        <v>27095</v>
      </c>
      <c r="E14" s="29">
        <f t="shared" si="0"/>
        <v>37.095140314852841</v>
      </c>
      <c r="F14" s="27" t="s">
        <v>12</v>
      </c>
      <c r="G14" s="27" t="s">
        <v>204</v>
      </c>
      <c r="H14" s="27" t="s">
        <v>49</v>
      </c>
      <c r="I14" s="27" t="s">
        <v>137</v>
      </c>
      <c r="J14" s="27" t="s">
        <v>137</v>
      </c>
      <c r="K14" s="27">
        <v>16</v>
      </c>
      <c r="L14" s="27" t="s">
        <v>339</v>
      </c>
      <c r="M14" s="27" t="s">
        <v>14</v>
      </c>
      <c r="N14" s="27" t="s">
        <v>205</v>
      </c>
      <c r="O14" s="27">
        <v>37</v>
      </c>
      <c r="P14" s="27" t="s">
        <v>206</v>
      </c>
      <c r="Q14" s="27" t="s">
        <v>340</v>
      </c>
      <c r="R14" s="27" t="s">
        <v>341</v>
      </c>
      <c r="S14" s="27" t="s">
        <v>207</v>
      </c>
      <c r="T14" s="27" t="s">
        <v>130</v>
      </c>
      <c r="U14" s="33">
        <v>3.8</v>
      </c>
      <c r="V14" s="34" t="s">
        <v>248</v>
      </c>
      <c r="W14" s="27" t="s">
        <v>254</v>
      </c>
      <c r="X14" s="27" t="s">
        <v>130</v>
      </c>
      <c r="Y14" s="27" t="s">
        <v>321</v>
      </c>
      <c r="Z14" s="27" t="s">
        <v>137</v>
      </c>
      <c r="AA14" s="27" t="s">
        <v>13</v>
      </c>
      <c r="AB14" s="27" t="s">
        <v>13</v>
      </c>
      <c r="AC14" s="27" t="s">
        <v>130</v>
      </c>
      <c r="AD14" s="27" t="s">
        <v>342</v>
      </c>
      <c r="AE14" s="33">
        <v>3.6</v>
      </c>
      <c r="AF14" s="34">
        <v>39238</v>
      </c>
      <c r="AG14" s="27" t="s">
        <v>20</v>
      </c>
      <c r="AH14" s="27" t="s">
        <v>211</v>
      </c>
      <c r="AI14" s="27" t="s">
        <v>14</v>
      </c>
      <c r="AJ14" s="27" t="s">
        <v>14</v>
      </c>
      <c r="AK14" s="27" t="s">
        <v>14</v>
      </c>
      <c r="AL14" s="27" t="s">
        <v>13</v>
      </c>
      <c r="AM14" s="34" t="s">
        <v>130</v>
      </c>
      <c r="AN14" s="34" t="s">
        <v>130</v>
      </c>
      <c r="AO14" s="34" t="s">
        <v>130</v>
      </c>
      <c r="AP14" s="34" t="s">
        <v>130</v>
      </c>
      <c r="AQ14" s="34" t="s">
        <v>137</v>
      </c>
      <c r="AR14" s="34" t="s">
        <v>343</v>
      </c>
      <c r="AS14" s="27" t="s">
        <v>255</v>
      </c>
      <c r="AT14" s="27">
        <v>35</v>
      </c>
      <c r="AU14" s="27" t="s">
        <v>241</v>
      </c>
      <c r="AV14" s="27">
        <v>1.4</v>
      </c>
      <c r="AW14" s="27" t="s">
        <v>137</v>
      </c>
      <c r="AY14" s="35"/>
    </row>
    <row r="15" spans="1:54" s="27" customFormat="1" ht="70" x14ac:dyDescent="0.15">
      <c r="A15" s="31" t="s">
        <v>344</v>
      </c>
      <c r="B15" s="32">
        <v>40645</v>
      </c>
      <c r="C15" s="32" t="s">
        <v>328</v>
      </c>
      <c r="D15" s="32">
        <v>16081</v>
      </c>
      <c r="E15" s="29">
        <f t="shared" si="0"/>
        <v>67.252566735112936</v>
      </c>
      <c r="F15" s="27" t="s">
        <v>12</v>
      </c>
      <c r="G15" s="27" t="s">
        <v>204</v>
      </c>
      <c r="H15" s="27" t="s">
        <v>49</v>
      </c>
      <c r="I15" s="27" t="s">
        <v>137</v>
      </c>
      <c r="J15" s="27" t="s">
        <v>137</v>
      </c>
      <c r="K15" s="27">
        <v>16</v>
      </c>
      <c r="L15" s="27" t="s">
        <v>345</v>
      </c>
      <c r="M15" s="27" t="s">
        <v>49</v>
      </c>
      <c r="N15" s="27" t="s">
        <v>205</v>
      </c>
      <c r="O15" s="27">
        <v>67</v>
      </c>
      <c r="P15" s="27" t="s">
        <v>206</v>
      </c>
      <c r="Q15" s="27" t="s">
        <v>346</v>
      </c>
      <c r="R15" s="27" t="s">
        <v>223</v>
      </c>
      <c r="S15" s="27" t="s">
        <v>207</v>
      </c>
      <c r="T15" s="27" t="s">
        <v>130</v>
      </c>
      <c r="U15" s="33">
        <v>7.4</v>
      </c>
      <c r="V15" s="34" t="s">
        <v>208</v>
      </c>
      <c r="W15" s="27" t="s">
        <v>209</v>
      </c>
      <c r="X15" s="27" t="s">
        <v>130</v>
      </c>
      <c r="Y15" s="27" t="s">
        <v>321</v>
      </c>
      <c r="Z15" s="27" t="s">
        <v>137</v>
      </c>
      <c r="AA15" s="27" t="s">
        <v>137</v>
      </c>
      <c r="AB15" s="27" t="s">
        <v>13</v>
      </c>
      <c r="AC15" s="27" t="s">
        <v>130</v>
      </c>
      <c r="AD15" s="27" t="s">
        <v>213</v>
      </c>
      <c r="AE15" s="33">
        <v>7.5</v>
      </c>
      <c r="AF15" s="34">
        <v>37938</v>
      </c>
      <c r="AG15" s="27" t="s">
        <v>14</v>
      </c>
      <c r="AH15" s="27" t="s">
        <v>14</v>
      </c>
      <c r="AI15" s="27" t="s">
        <v>14</v>
      </c>
      <c r="AJ15" s="27" t="s">
        <v>14</v>
      </c>
      <c r="AK15" s="27" t="s">
        <v>14</v>
      </c>
      <c r="AL15" s="27" t="s">
        <v>13</v>
      </c>
      <c r="AM15" s="34" t="s">
        <v>130</v>
      </c>
      <c r="AN15" s="34" t="s">
        <v>130</v>
      </c>
      <c r="AO15" s="34" t="s">
        <v>130</v>
      </c>
      <c r="AP15" s="34" t="s">
        <v>130</v>
      </c>
      <c r="AQ15" s="34" t="s">
        <v>13</v>
      </c>
      <c r="AR15" s="34" t="s">
        <v>130</v>
      </c>
      <c r="AS15" s="27" t="s">
        <v>347</v>
      </c>
      <c r="AT15" s="27">
        <v>35</v>
      </c>
      <c r="AU15" s="27" t="s">
        <v>241</v>
      </c>
      <c r="AV15" s="27">
        <v>3</v>
      </c>
      <c r="AW15" s="27" t="s">
        <v>137</v>
      </c>
      <c r="AY15" s="35"/>
      <c r="AZ15" s="35"/>
    </row>
    <row r="16" spans="1:54" s="27" customFormat="1" ht="112" x14ac:dyDescent="0.15">
      <c r="A16" s="27" t="s">
        <v>348</v>
      </c>
      <c r="B16" s="32">
        <v>40645</v>
      </c>
      <c r="C16" s="27" t="s">
        <v>328</v>
      </c>
      <c r="D16" s="72">
        <v>17409</v>
      </c>
      <c r="E16" s="29">
        <f t="shared" si="0"/>
        <v>63.616700889801507</v>
      </c>
      <c r="F16" s="27" t="s">
        <v>12</v>
      </c>
      <c r="G16" s="27" t="s">
        <v>349</v>
      </c>
      <c r="H16" s="27" t="s">
        <v>49</v>
      </c>
      <c r="I16" s="27" t="s">
        <v>137</v>
      </c>
      <c r="J16" s="27" t="s">
        <v>137</v>
      </c>
      <c r="K16" s="27">
        <v>13</v>
      </c>
      <c r="L16" s="27" t="s">
        <v>350</v>
      </c>
      <c r="M16" s="27" t="s">
        <v>49</v>
      </c>
      <c r="N16" s="27" t="s">
        <v>351</v>
      </c>
      <c r="O16" s="27">
        <v>10</v>
      </c>
      <c r="P16" s="27" t="s">
        <v>253</v>
      </c>
      <c r="Q16" s="27" t="s">
        <v>352</v>
      </c>
      <c r="R16" s="27" t="s">
        <v>353</v>
      </c>
      <c r="S16" s="27" t="s">
        <v>207</v>
      </c>
      <c r="T16" s="27" t="s">
        <v>130</v>
      </c>
      <c r="U16" s="33">
        <v>10</v>
      </c>
      <c r="V16" s="27" t="s">
        <v>248</v>
      </c>
      <c r="W16" s="27" t="s">
        <v>254</v>
      </c>
      <c r="X16" s="27" t="s">
        <v>130</v>
      </c>
      <c r="Y16" s="27" t="s">
        <v>354</v>
      </c>
      <c r="Z16" s="27" t="s">
        <v>13</v>
      </c>
      <c r="AA16" s="27" t="s">
        <v>13</v>
      </c>
      <c r="AB16" s="27" t="s">
        <v>13</v>
      </c>
      <c r="AC16" s="27" t="s">
        <v>130</v>
      </c>
      <c r="AD16" s="27" t="s">
        <v>210</v>
      </c>
      <c r="AE16" s="33">
        <v>10</v>
      </c>
      <c r="AF16" s="31" t="s">
        <v>355</v>
      </c>
      <c r="AG16" s="27" t="s">
        <v>14</v>
      </c>
      <c r="AH16" s="27" t="s">
        <v>14</v>
      </c>
      <c r="AI16" s="27" t="s">
        <v>14</v>
      </c>
      <c r="AJ16" s="27" t="s">
        <v>14</v>
      </c>
      <c r="AK16" s="27" t="s">
        <v>14</v>
      </c>
      <c r="AL16" s="27" t="s">
        <v>13</v>
      </c>
      <c r="AM16" s="27" t="s">
        <v>130</v>
      </c>
      <c r="AN16" s="27" t="s">
        <v>130</v>
      </c>
      <c r="AO16" s="27" t="s">
        <v>130</v>
      </c>
      <c r="AP16" s="27" t="s">
        <v>130</v>
      </c>
      <c r="AQ16" s="27" t="s">
        <v>13</v>
      </c>
      <c r="AR16" s="27" t="s">
        <v>130</v>
      </c>
      <c r="AS16" s="27" t="s">
        <v>255</v>
      </c>
      <c r="AT16" s="27">
        <v>35</v>
      </c>
      <c r="AU16" s="27" t="s">
        <v>241</v>
      </c>
      <c r="AV16" s="27">
        <v>0</v>
      </c>
      <c r="AW16" s="27" t="s">
        <v>14</v>
      </c>
      <c r="AX16" s="27" t="s">
        <v>356</v>
      </c>
      <c r="AY16" s="35"/>
    </row>
    <row r="17" spans="1:51" s="27" customFormat="1" ht="22" customHeight="1" x14ac:dyDescent="0.15">
      <c r="A17" s="27" t="s">
        <v>405</v>
      </c>
      <c r="B17" s="32">
        <v>41477</v>
      </c>
      <c r="C17" s="27" t="s">
        <v>246</v>
      </c>
      <c r="D17" s="72">
        <v>14907</v>
      </c>
      <c r="E17" s="29">
        <v>72.7</v>
      </c>
      <c r="F17" s="27" t="s">
        <v>12</v>
      </c>
      <c r="G17" s="27" t="s">
        <v>349</v>
      </c>
      <c r="H17" s="27" t="s">
        <v>49</v>
      </c>
      <c r="I17" s="27" t="s">
        <v>137</v>
      </c>
      <c r="J17" s="27" t="s">
        <v>137</v>
      </c>
      <c r="K17" s="27">
        <v>12</v>
      </c>
      <c r="L17" s="27" t="s">
        <v>406</v>
      </c>
      <c r="M17" s="27" t="s">
        <v>49</v>
      </c>
      <c r="N17" s="27" t="s">
        <v>205</v>
      </c>
      <c r="O17" s="27">
        <v>72</v>
      </c>
      <c r="P17" s="27" t="s">
        <v>212</v>
      </c>
      <c r="Q17" s="27" t="s">
        <v>130</v>
      </c>
      <c r="R17" s="27" t="s">
        <v>223</v>
      </c>
      <c r="S17" s="27" t="s">
        <v>207</v>
      </c>
      <c r="T17" s="27" t="s">
        <v>130</v>
      </c>
      <c r="U17" s="33">
        <v>12</v>
      </c>
      <c r="V17" s="27" t="s">
        <v>208</v>
      </c>
      <c r="W17" s="27" t="s">
        <v>252</v>
      </c>
      <c r="X17" s="27" t="s">
        <v>130</v>
      </c>
      <c r="Y17" s="27" t="s">
        <v>354</v>
      </c>
      <c r="Z17" s="27" t="s">
        <v>13</v>
      </c>
      <c r="AA17" s="27" t="s">
        <v>137</v>
      </c>
      <c r="AB17" s="27" t="s">
        <v>14</v>
      </c>
      <c r="AC17" s="27" t="s">
        <v>14</v>
      </c>
      <c r="AD17" s="27" t="s">
        <v>210</v>
      </c>
      <c r="AE17" s="33" t="s">
        <v>14</v>
      </c>
      <c r="AF17" s="31" t="s">
        <v>407</v>
      </c>
      <c r="AG17" s="27" t="s">
        <v>20</v>
      </c>
      <c r="AH17" s="27" t="s">
        <v>14</v>
      </c>
      <c r="AI17" s="27" t="s">
        <v>14</v>
      </c>
      <c r="AJ17" s="27" t="s">
        <v>14</v>
      </c>
      <c r="AK17" s="27" t="s">
        <v>14</v>
      </c>
      <c r="AL17" s="27" t="s">
        <v>14</v>
      </c>
      <c r="AM17" s="27" t="s">
        <v>130</v>
      </c>
      <c r="AN17" s="27" t="s">
        <v>130</v>
      </c>
      <c r="AO17" s="27" t="s">
        <v>130</v>
      </c>
      <c r="AP17" s="27" t="s">
        <v>130</v>
      </c>
      <c r="AQ17" s="27" t="s">
        <v>14</v>
      </c>
      <c r="AR17" s="27" t="s">
        <v>14</v>
      </c>
      <c r="AS17" s="27" t="s">
        <v>14</v>
      </c>
      <c r="AT17" s="27">
        <v>35</v>
      </c>
      <c r="AU17" s="27" t="s">
        <v>241</v>
      </c>
      <c r="AV17" s="27">
        <v>0.1</v>
      </c>
      <c r="AW17" s="27" t="s">
        <v>14</v>
      </c>
      <c r="AY17" s="35" t="s">
        <v>408</v>
      </c>
    </row>
    <row r="18" spans="1:51" s="27" customFormat="1" ht="42" x14ac:dyDescent="0.15">
      <c r="A18" s="27" t="s">
        <v>25</v>
      </c>
      <c r="B18" s="32">
        <v>41478</v>
      </c>
      <c r="C18" s="27" t="s">
        <v>246</v>
      </c>
      <c r="D18" s="72">
        <v>18900</v>
      </c>
      <c r="E18" s="29">
        <v>61.8</v>
      </c>
      <c r="F18" s="27" t="s">
        <v>12</v>
      </c>
      <c r="G18" s="27" t="s">
        <v>204</v>
      </c>
      <c r="H18" s="27" t="s">
        <v>49</v>
      </c>
      <c r="I18" s="27" t="s">
        <v>137</v>
      </c>
      <c r="J18" s="27" t="s">
        <v>137</v>
      </c>
      <c r="K18" s="27">
        <v>16</v>
      </c>
      <c r="L18" s="27" t="s">
        <v>409</v>
      </c>
      <c r="M18" s="27" t="s">
        <v>49</v>
      </c>
      <c r="N18" s="27" t="s">
        <v>205</v>
      </c>
      <c r="O18" s="27">
        <v>61</v>
      </c>
      <c r="P18" s="27" t="s">
        <v>212</v>
      </c>
      <c r="Q18" s="27" t="s">
        <v>130</v>
      </c>
      <c r="R18" s="27" t="s">
        <v>223</v>
      </c>
      <c r="S18" s="27" t="s">
        <v>207</v>
      </c>
      <c r="T18" s="27" t="s">
        <v>130</v>
      </c>
      <c r="U18" s="33">
        <v>7.9</v>
      </c>
      <c r="V18" s="27" t="s">
        <v>208</v>
      </c>
      <c r="W18" s="27" t="s">
        <v>209</v>
      </c>
      <c r="X18" s="27" t="s">
        <v>130</v>
      </c>
      <c r="Y18" s="27" t="s">
        <v>321</v>
      </c>
      <c r="Z18" s="27" t="s">
        <v>137</v>
      </c>
      <c r="AA18" s="27" t="s">
        <v>137</v>
      </c>
      <c r="AB18" s="27" t="s">
        <v>137</v>
      </c>
      <c r="AC18" s="27" t="s">
        <v>410</v>
      </c>
      <c r="AD18" s="27" t="s">
        <v>210</v>
      </c>
      <c r="AE18" s="33">
        <v>0.2</v>
      </c>
      <c r="AF18" s="31" t="s">
        <v>411</v>
      </c>
      <c r="AG18" s="27" t="s">
        <v>20</v>
      </c>
      <c r="AH18" s="27" t="s">
        <v>14</v>
      </c>
      <c r="AI18" s="27" t="s">
        <v>14</v>
      </c>
      <c r="AJ18" s="27" t="s">
        <v>14</v>
      </c>
      <c r="AK18" s="27" t="s">
        <v>14</v>
      </c>
      <c r="AL18" s="27" t="s">
        <v>13</v>
      </c>
      <c r="AM18" s="27" t="s">
        <v>130</v>
      </c>
      <c r="AN18" s="27" t="s">
        <v>130</v>
      </c>
      <c r="AO18" s="27" t="s">
        <v>130</v>
      </c>
      <c r="AP18" s="27" t="s">
        <v>130</v>
      </c>
      <c r="AQ18" s="27" t="s">
        <v>13</v>
      </c>
      <c r="AR18" s="27" t="s">
        <v>130</v>
      </c>
      <c r="AS18" s="27" t="s">
        <v>256</v>
      </c>
      <c r="AT18" s="27">
        <v>35</v>
      </c>
      <c r="AU18" s="27" t="s">
        <v>241</v>
      </c>
      <c r="AV18" s="27">
        <v>0.1</v>
      </c>
      <c r="AW18" s="27" t="s">
        <v>14</v>
      </c>
      <c r="AY18" s="35" t="s">
        <v>408</v>
      </c>
    </row>
    <row r="19" spans="1:51" s="27" customFormat="1" ht="28" x14ac:dyDescent="0.15">
      <c r="A19" s="31" t="s">
        <v>357</v>
      </c>
      <c r="B19" s="32">
        <v>40883</v>
      </c>
      <c r="C19" s="32" t="s">
        <v>246</v>
      </c>
      <c r="D19" s="32">
        <v>13331</v>
      </c>
      <c r="E19" s="29">
        <f t="shared" si="0"/>
        <v>75.433264887063658</v>
      </c>
      <c r="F19" s="27" t="s">
        <v>12</v>
      </c>
      <c r="G19" s="27" t="s">
        <v>204</v>
      </c>
      <c r="H19" s="27" t="s">
        <v>49</v>
      </c>
      <c r="I19" s="27" t="s">
        <v>137</v>
      </c>
      <c r="J19" s="27" t="s">
        <v>137</v>
      </c>
      <c r="K19" s="27">
        <v>12</v>
      </c>
      <c r="L19" s="27" t="s">
        <v>358</v>
      </c>
      <c r="M19" s="27" t="s">
        <v>49</v>
      </c>
      <c r="N19" s="27" t="s">
        <v>205</v>
      </c>
      <c r="O19" s="27" t="s">
        <v>130</v>
      </c>
      <c r="P19" s="27" t="s">
        <v>212</v>
      </c>
      <c r="Q19" s="27" t="s">
        <v>130</v>
      </c>
      <c r="R19" s="27" t="s">
        <v>223</v>
      </c>
      <c r="S19" s="27" t="s">
        <v>207</v>
      </c>
      <c r="T19" s="27" t="s">
        <v>130</v>
      </c>
      <c r="U19" s="33">
        <v>22</v>
      </c>
      <c r="V19" s="34" t="s">
        <v>208</v>
      </c>
      <c r="W19" s="27" t="s">
        <v>252</v>
      </c>
      <c r="X19" s="27" t="s">
        <v>130</v>
      </c>
      <c r="Y19" s="27" t="s">
        <v>247</v>
      </c>
      <c r="Z19" s="27" t="s">
        <v>137</v>
      </c>
      <c r="AA19" s="27" t="s">
        <v>14</v>
      </c>
      <c r="AB19" s="27" t="s">
        <v>14</v>
      </c>
      <c r="AC19" s="27" t="s">
        <v>130</v>
      </c>
      <c r="AD19" s="27" t="s">
        <v>210</v>
      </c>
      <c r="AE19" s="33" t="s">
        <v>14</v>
      </c>
      <c r="AF19" s="34" t="s">
        <v>359</v>
      </c>
      <c r="AG19" s="27" t="s">
        <v>20</v>
      </c>
      <c r="AH19" s="27" t="s">
        <v>214</v>
      </c>
      <c r="AI19" s="27" t="s">
        <v>14</v>
      </c>
      <c r="AJ19" s="27" t="s">
        <v>130</v>
      </c>
      <c r="AK19" s="27" t="s">
        <v>14</v>
      </c>
      <c r="AL19" s="27" t="s">
        <v>13</v>
      </c>
      <c r="AM19" s="34" t="s">
        <v>130</v>
      </c>
      <c r="AN19" s="34" t="s">
        <v>130</v>
      </c>
      <c r="AO19" s="34" t="s">
        <v>130</v>
      </c>
      <c r="AP19" s="34" t="s">
        <v>130</v>
      </c>
      <c r="AQ19" s="34" t="s">
        <v>137</v>
      </c>
      <c r="AR19" s="34" t="s">
        <v>360</v>
      </c>
      <c r="AS19" s="27" t="s">
        <v>14</v>
      </c>
      <c r="AT19" s="27">
        <v>40</v>
      </c>
      <c r="AU19" s="27" t="s">
        <v>241</v>
      </c>
      <c r="AV19" s="27">
        <v>0</v>
      </c>
      <c r="AW19" s="27" t="s">
        <v>137</v>
      </c>
      <c r="AY19" s="35"/>
    </row>
    <row r="20" spans="1:51" s="27" customFormat="1" ht="28" x14ac:dyDescent="0.15">
      <c r="A20" s="31" t="s">
        <v>361</v>
      </c>
      <c r="B20" s="32">
        <v>40884</v>
      </c>
      <c r="C20" s="32" t="s">
        <v>246</v>
      </c>
      <c r="D20" s="32">
        <v>23392</v>
      </c>
      <c r="E20" s="29">
        <f t="shared" si="0"/>
        <v>47.890485968514717</v>
      </c>
      <c r="F20" s="27" t="s">
        <v>33</v>
      </c>
      <c r="G20" s="27" t="s">
        <v>204</v>
      </c>
      <c r="H20" s="27" t="s">
        <v>49</v>
      </c>
      <c r="I20" s="27" t="s">
        <v>137</v>
      </c>
      <c r="J20" s="27" t="s">
        <v>137</v>
      </c>
      <c r="K20" s="27">
        <v>14</v>
      </c>
      <c r="L20" s="27" t="s">
        <v>362</v>
      </c>
      <c r="M20" s="27" t="s">
        <v>49</v>
      </c>
      <c r="N20" s="27" t="s">
        <v>205</v>
      </c>
      <c r="O20" s="27" t="s">
        <v>130</v>
      </c>
      <c r="P20" s="27" t="s">
        <v>212</v>
      </c>
      <c r="Q20" s="27" t="s">
        <v>130</v>
      </c>
      <c r="R20" s="27" t="s">
        <v>223</v>
      </c>
      <c r="S20" s="27" t="s">
        <v>207</v>
      </c>
      <c r="T20" s="27" t="s">
        <v>130</v>
      </c>
      <c r="U20" s="33">
        <v>9.8000000000000007</v>
      </c>
      <c r="V20" s="34" t="s">
        <v>208</v>
      </c>
      <c r="W20" s="27" t="s">
        <v>209</v>
      </c>
      <c r="X20" s="27" t="s">
        <v>130</v>
      </c>
      <c r="Y20" s="27" t="s">
        <v>247</v>
      </c>
      <c r="Z20" s="27" t="s">
        <v>137</v>
      </c>
      <c r="AA20" s="27" t="s">
        <v>137</v>
      </c>
      <c r="AB20" s="27" t="s">
        <v>13</v>
      </c>
      <c r="AC20" s="27" t="s">
        <v>130</v>
      </c>
      <c r="AD20" s="27" t="s">
        <v>210</v>
      </c>
      <c r="AE20" s="33" t="s">
        <v>14</v>
      </c>
      <c r="AF20" s="34">
        <v>37679</v>
      </c>
      <c r="AG20" s="27" t="s">
        <v>20</v>
      </c>
      <c r="AH20" s="27" t="s">
        <v>214</v>
      </c>
      <c r="AI20" s="27" t="s">
        <v>14</v>
      </c>
      <c r="AJ20" s="27" t="s">
        <v>130</v>
      </c>
      <c r="AK20" s="27" t="s">
        <v>14</v>
      </c>
      <c r="AL20" s="27" t="s">
        <v>13</v>
      </c>
      <c r="AM20" s="34" t="s">
        <v>130</v>
      </c>
      <c r="AN20" s="34" t="s">
        <v>130</v>
      </c>
      <c r="AO20" s="34" t="s">
        <v>130</v>
      </c>
      <c r="AP20" s="34" t="s">
        <v>130</v>
      </c>
      <c r="AQ20" s="34" t="s">
        <v>13</v>
      </c>
      <c r="AR20" s="34" t="s">
        <v>130</v>
      </c>
      <c r="AS20" s="27" t="s">
        <v>255</v>
      </c>
      <c r="AT20" s="27">
        <v>20</v>
      </c>
      <c r="AU20" s="27" t="s">
        <v>241</v>
      </c>
      <c r="AV20" s="27">
        <v>0</v>
      </c>
      <c r="AW20" s="27" t="s">
        <v>137</v>
      </c>
      <c r="AY20" s="35"/>
    </row>
    <row r="21" spans="1:51" s="27" customFormat="1" ht="70" x14ac:dyDescent="0.15">
      <c r="A21" s="31" t="s">
        <v>363</v>
      </c>
      <c r="B21" s="32">
        <v>40879</v>
      </c>
      <c r="C21" s="32" t="s">
        <v>246</v>
      </c>
      <c r="D21" s="32">
        <v>20656</v>
      </c>
      <c r="E21" s="29">
        <f t="shared" si="0"/>
        <v>55.367556468172488</v>
      </c>
      <c r="F21" s="27" t="s">
        <v>12</v>
      </c>
      <c r="G21" s="27" t="s">
        <v>204</v>
      </c>
      <c r="H21" s="27" t="s">
        <v>49</v>
      </c>
      <c r="I21" s="27" t="s">
        <v>137</v>
      </c>
      <c r="J21" s="27" t="s">
        <v>137</v>
      </c>
      <c r="K21" s="27">
        <v>16</v>
      </c>
      <c r="L21" s="27" t="s">
        <v>364</v>
      </c>
      <c r="M21" s="27" t="s">
        <v>49</v>
      </c>
      <c r="N21" s="27" t="s">
        <v>205</v>
      </c>
      <c r="O21" s="27" t="s">
        <v>130</v>
      </c>
      <c r="P21" s="27" t="s">
        <v>212</v>
      </c>
      <c r="Q21" s="27" t="s">
        <v>130</v>
      </c>
      <c r="R21" s="27" t="s">
        <v>223</v>
      </c>
      <c r="S21" s="27" t="s">
        <v>207</v>
      </c>
      <c r="T21" s="27" t="s">
        <v>130</v>
      </c>
      <c r="U21" s="33">
        <v>4.5</v>
      </c>
      <c r="V21" s="34" t="s">
        <v>208</v>
      </c>
      <c r="W21" s="27" t="s">
        <v>209</v>
      </c>
      <c r="X21" s="27" t="s">
        <v>130</v>
      </c>
      <c r="Y21" s="27" t="s">
        <v>247</v>
      </c>
      <c r="Z21" s="27" t="s">
        <v>137</v>
      </c>
      <c r="AA21" s="27" t="s">
        <v>13</v>
      </c>
      <c r="AB21" s="27" t="s">
        <v>13</v>
      </c>
      <c r="AC21" s="27" t="s">
        <v>130</v>
      </c>
      <c r="AD21" s="27" t="s">
        <v>250</v>
      </c>
      <c r="AE21" s="33" t="s">
        <v>14</v>
      </c>
      <c r="AF21" s="34">
        <v>39232</v>
      </c>
      <c r="AG21" s="27" t="s">
        <v>20</v>
      </c>
      <c r="AH21" s="27" t="s">
        <v>214</v>
      </c>
      <c r="AI21" s="27" t="s">
        <v>14</v>
      </c>
      <c r="AJ21" s="27" t="s">
        <v>130</v>
      </c>
      <c r="AK21" s="27" t="s">
        <v>14</v>
      </c>
      <c r="AL21" s="27" t="s">
        <v>13</v>
      </c>
      <c r="AM21" s="34" t="s">
        <v>130</v>
      </c>
      <c r="AN21" s="34" t="s">
        <v>130</v>
      </c>
      <c r="AO21" s="34" t="s">
        <v>130</v>
      </c>
      <c r="AP21" s="34" t="s">
        <v>130</v>
      </c>
      <c r="AQ21" s="34" t="s">
        <v>13</v>
      </c>
      <c r="AR21" s="34" t="s">
        <v>130</v>
      </c>
      <c r="AS21" s="27" t="s">
        <v>255</v>
      </c>
      <c r="AT21" s="27">
        <v>20</v>
      </c>
      <c r="AU21" s="27" t="s">
        <v>241</v>
      </c>
      <c r="AV21" s="27">
        <v>0</v>
      </c>
      <c r="AW21" s="27" t="s">
        <v>137</v>
      </c>
      <c r="AY21" s="35"/>
    </row>
    <row r="22" spans="1:51" s="27" customFormat="1" ht="98" x14ac:dyDescent="0.15">
      <c r="A22" s="31" t="s">
        <v>365</v>
      </c>
      <c r="B22" s="32">
        <v>40422</v>
      </c>
      <c r="C22" s="32" t="s">
        <v>215</v>
      </c>
      <c r="D22" s="32">
        <v>14418</v>
      </c>
      <c r="E22" s="29">
        <f t="shared" si="0"/>
        <v>71.195071868583156</v>
      </c>
      <c r="F22" s="27" t="s">
        <v>216</v>
      </c>
      <c r="G22" s="27" t="s">
        <v>217</v>
      </c>
      <c r="H22" s="27" t="s">
        <v>218</v>
      </c>
      <c r="I22" s="27" t="s">
        <v>219</v>
      </c>
      <c r="J22" s="27" t="s">
        <v>219</v>
      </c>
      <c r="K22" s="27">
        <v>16</v>
      </c>
      <c r="L22" s="27" t="s">
        <v>233</v>
      </c>
      <c r="M22" s="27" t="s">
        <v>218</v>
      </c>
      <c r="N22" s="27" t="s">
        <v>220</v>
      </c>
      <c r="O22" s="27" t="s">
        <v>221</v>
      </c>
      <c r="P22" s="27" t="s">
        <v>222</v>
      </c>
      <c r="Q22" s="27" t="s">
        <v>221</v>
      </c>
      <c r="R22" s="27" t="s">
        <v>234</v>
      </c>
      <c r="S22" s="27" t="s">
        <v>224</v>
      </c>
      <c r="T22" s="27" t="s">
        <v>221</v>
      </c>
      <c r="U22" s="33">
        <v>10.1</v>
      </c>
      <c r="V22" s="34" t="s">
        <v>225</v>
      </c>
      <c r="W22" s="27" t="s">
        <v>235</v>
      </c>
      <c r="X22" s="27" t="s">
        <v>221</v>
      </c>
      <c r="Y22" s="27" t="s">
        <v>226</v>
      </c>
      <c r="Z22" s="27" t="s">
        <v>219</v>
      </c>
      <c r="AA22" s="27" t="s">
        <v>231</v>
      </c>
      <c r="AB22" s="27" t="s">
        <v>227</v>
      </c>
      <c r="AC22" s="27" t="s">
        <v>236</v>
      </c>
      <c r="AD22" s="27" t="s">
        <v>237</v>
      </c>
      <c r="AE22" s="33">
        <v>9.1999999999999993</v>
      </c>
      <c r="AF22" s="34">
        <v>36733</v>
      </c>
      <c r="AG22" s="27" t="s">
        <v>229</v>
      </c>
      <c r="AH22" s="27" t="s">
        <v>230</v>
      </c>
      <c r="AI22" s="27" t="s">
        <v>238</v>
      </c>
      <c r="AJ22" s="27" t="s">
        <v>239</v>
      </c>
      <c r="AK22" s="27" t="s">
        <v>240</v>
      </c>
      <c r="AL22" s="27" t="s">
        <v>227</v>
      </c>
      <c r="AM22" s="34" t="s">
        <v>221</v>
      </c>
      <c r="AN22" s="34" t="s">
        <v>221</v>
      </c>
      <c r="AO22" s="34" t="s">
        <v>221</v>
      </c>
      <c r="AP22" s="34" t="s">
        <v>221</v>
      </c>
      <c r="AQ22" s="34" t="s">
        <v>227</v>
      </c>
      <c r="AR22" s="34" t="s">
        <v>221</v>
      </c>
      <c r="AS22" s="27" t="s">
        <v>366</v>
      </c>
      <c r="AT22" s="27">
        <v>15</v>
      </c>
      <c r="AU22" s="27" t="s">
        <v>241</v>
      </c>
      <c r="AV22" s="27" t="s">
        <v>242</v>
      </c>
      <c r="AW22" s="27" t="s">
        <v>137</v>
      </c>
      <c r="AY22" s="35"/>
    </row>
    <row r="23" spans="1:51" s="27" customFormat="1" ht="112" x14ac:dyDescent="0.15">
      <c r="A23" s="31" t="s">
        <v>367</v>
      </c>
      <c r="B23" s="32">
        <v>40422</v>
      </c>
      <c r="C23" s="32" t="s">
        <v>215</v>
      </c>
      <c r="D23" s="32">
        <v>16790</v>
      </c>
      <c r="E23" s="29">
        <f t="shared" si="0"/>
        <v>64.700889801505824</v>
      </c>
      <c r="F23" s="27" t="s">
        <v>216</v>
      </c>
      <c r="G23" s="27" t="s">
        <v>217</v>
      </c>
      <c r="H23" s="27" t="s">
        <v>218</v>
      </c>
      <c r="I23" s="27" t="s">
        <v>219</v>
      </c>
      <c r="J23" s="27" t="s">
        <v>219</v>
      </c>
      <c r="K23" s="27">
        <v>20</v>
      </c>
      <c r="L23" s="27" t="s">
        <v>368</v>
      </c>
      <c r="M23" s="27" t="s">
        <v>218</v>
      </c>
      <c r="N23" s="27" t="s">
        <v>220</v>
      </c>
      <c r="O23" s="27" t="s">
        <v>221</v>
      </c>
      <c r="P23" s="27" t="s">
        <v>222</v>
      </c>
      <c r="Q23" s="27" t="s">
        <v>221</v>
      </c>
      <c r="R23" s="27" t="s">
        <v>234</v>
      </c>
      <c r="S23" s="27" t="s">
        <v>224</v>
      </c>
      <c r="T23" s="27" t="s">
        <v>369</v>
      </c>
      <c r="U23" s="33">
        <v>3.4</v>
      </c>
      <c r="V23" s="34" t="s">
        <v>243</v>
      </c>
      <c r="W23" s="27" t="s">
        <v>244</v>
      </c>
      <c r="X23" s="27" t="s">
        <v>221</v>
      </c>
      <c r="Y23" s="27" t="s">
        <v>226</v>
      </c>
      <c r="Z23" s="27" t="s">
        <v>227</v>
      </c>
      <c r="AA23" s="27" t="s">
        <v>231</v>
      </c>
      <c r="AB23" s="27" t="s">
        <v>219</v>
      </c>
      <c r="AC23" s="27" t="s">
        <v>370</v>
      </c>
      <c r="AD23" s="27" t="s">
        <v>228</v>
      </c>
      <c r="AE23" s="33">
        <v>1.75</v>
      </c>
      <c r="AF23" s="34">
        <v>39174</v>
      </c>
      <c r="AG23" s="27" t="s">
        <v>229</v>
      </c>
      <c r="AH23" s="27" t="s">
        <v>231</v>
      </c>
      <c r="AI23" s="27" t="s">
        <v>238</v>
      </c>
      <c r="AJ23" s="27" t="s">
        <v>245</v>
      </c>
      <c r="AK23" s="27" t="s">
        <v>371</v>
      </c>
      <c r="AL23" s="27" t="s">
        <v>227</v>
      </c>
      <c r="AM23" s="34" t="s">
        <v>221</v>
      </c>
      <c r="AN23" s="34" t="s">
        <v>221</v>
      </c>
      <c r="AO23" s="34" t="s">
        <v>221</v>
      </c>
      <c r="AP23" s="34" t="s">
        <v>221</v>
      </c>
      <c r="AQ23" s="34" t="s">
        <v>219</v>
      </c>
      <c r="AR23" s="34" t="s">
        <v>372</v>
      </c>
      <c r="AS23" s="27" t="s">
        <v>366</v>
      </c>
      <c r="AT23" s="27">
        <v>15</v>
      </c>
      <c r="AU23" s="27" t="s">
        <v>232</v>
      </c>
      <c r="AV23" s="27" t="s">
        <v>242</v>
      </c>
      <c r="AW23" s="27" t="s">
        <v>137</v>
      </c>
      <c r="AY23" s="35"/>
    </row>
    <row r="24" spans="1:51" s="27" customFormat="1" ht="84" x14ac:dyDescent="0.15">
      <c r="A24" s="31" t="s">
        <v>373</v>
      </c>
      <c r="B24" s="32">
        <v>40422</v>
      </c>
      <c r="C24" s="32" t="s">
        <v>374</v>
      </c>
      <c r="D24" s="32">
        <v>18956</v>
      </c>
      <c r="E24" s="29">
        <f t="shared" si="0"/>
        <v>58.770704996577685</v>
      </c>
      <c r="F24" s="27" t="s">
        <v>216</v>
      </c>
      <c r="G24" s="27" t="s">
        <v>217</v>
      </c>
      <c r="H24" s="27" t="s">
        <v>229</v>
      </c>
      <c r="I24" s="27" t="s">
        <v>219</v>
      </c>
      <c r="J24" s="27" t="s">
        <v>219</v>
      </c>
      <c r="K24" s="27">
        <v>16</v>
      </c>
      <c r="L24" s="27" t="s">
        <v>375</v>
      </c>
      <c r="M24" s="27" t="s">
        <v>218</v>
      </c>
      <c r="N24" s="27" t="s">
        <v>220</v>
      </c>
      <c r="O24" s="27" t="s">
        <v>221</v>
      </c>
      <c r="P24" s="27" t="s">
        <v>222</v>
      </c>
      <c r="Q24" s="27" t="s">
        <v>221</v>
      </c>
      <c r="R24" s="27" t="s">
        <v>234</v>
      </c>
      <c r="S24" s="27" t="s">
        <v>224</v>
      </c>
      <c r="T24" s="27" t="s">
        <v>221</v>
      </c>
      <c r="U24" s="33">
        <v>11.25</v>
      </c>
      <c r="V24" s="34" t="s">
        <v>225</v>
      </c>
      <c r="W24" s="27" t="s">
        <v>235</v>
      </c>
      <c r="X24" s="27" t="s">
        <v>221</v>
      </c>
      <c r="Y24" s="27" t="s">
        <v>376</v>
      </c>
      <c r="Z24" s="27" t="s">
        <v>219</v>
      </c>
      <c r="AA24" s="27" t="s">
        <v>227</v>
      </c>
      <c r="AB24" s="27" t="s">
        <v>227</v>
      </c>
      <c r="AC24" s="27" t="s">
        <v>221</v>
      </c>
      <c r="AD24" s="27" t="s">
        <v>228</v>
      </c>
      <c r="AE24" s="33">
        <v>8</v>
      </c>
      <c r="AF24" s="34">
        <v>36313</v>
      </c>
      <c r="AG24" s="27" t="s">
        <v>229</v>
      </c>
      <c r="AH24" s="27" t="s">
        <v>231</v>
      </c>
      <c r="AI24" s="27" t="s">
        <v>231</v>
      </c>
      <c r="AJ24" s="27" t="s">
        <v>221</v>
      </c>
      <c r="AK24" s="27" t="s">
        <v>231</v>
      </c>
      <c r="AL24" s="27" t="s">
        <v>227</v>
      </c>
      <c r="AM24" s="34" t="s">
        <v>221</v>
      </c>
      <c r="AN24" s="34" t="s">
        <v>221</v>
      </c>
      <c r="AO24" s="34" t="s">
        <v>221</v>
      </c>
      <c r="AP24" s="34" t="s">
        <v>221</v>
      </c>
      <c r="AQ24" s="34" t="s">
        <v>227</v>
      </c>
      <c r="AR24" s="34" t="s">
        <v>221</v>
      </c>
      <c r="AS24" s="27" t="s">
        <v>377</v>
      </c>
      <c r="AT24" s="27">
        <v>35</v>
      </c>
      <c r="AU24" s="27" t="s">
        <v>232</v>
      </c>
      <c r="AV24" s="27">
        <v>0</v>
      </c>
      <c r="AW24" s="27" t="s">
        <v>219</v>
      </c>
      <c r="AY24" s="35"/>
    </row>
    <row r="25" spans="1:51" s="27" customFormat="1" ht="98" x14ac:dyDescent="0.15">
      <c r="A25" s="27" t="s">
        <v>387</v>
      </c>
      <c r="B25" s="53">
        <v>41193</v>
      </c>
      <c r="C25" s="27" t="s">
        <v>388</v>
      </c>
      <c r="D25" s="53">
        <v>14037</v>
      </c>
      <c r="E25" s="29">
        <f t="shared" si="0"/>
        <v>74.349075975359341</v>
      </c>
      <c r="F25" s="27" t="s">
        <v>33</v>
      </c>
      <c r="G25" s="27" t="s">
        <v>204</v>
      </c>
      <c r="H25" s="27" t="s">
        <v>49</v>
      </c>
      <c r="I25" s="27" t="s">
        <v>137</v>
      </c>
      <c r="J25" s="27" t="s">
        <v>137</v>
      </c>
      <c r="K25" s="27">
        <v>13</v>
      </c>
      <c r="L25" s="27" t="s">
        <v>389</v>
      </c>
      <c r="M25" s="27" t="s">
        <v>49</v>
      </c>
      <c r="N25" s="27" t="s">
        <v>205</v>
      </c>
      <c r="O25" s="27" t="s">
        <v>130</v>
      </c>
      <c r="P25" s="27" t="s">
        <v>212</v>
      </c>
      <c r="Q25" s="27" t="s">
        <v>130</v>
      </c>
      <c r="R25" s="27" t="s">
        <v>223</v>
      </c>
      <c r="S25" s="27" t="s">
        <v>207</v>
      </c>
      <c r="T25" s="27" t="s">
        <v>130</v>
      </c>
      <c r="U25" s="33">
        <v>2.8</v>
      </c>
      <c r="V25" s="27" t="s">
        <v>248</v>
      </c>
      <c r="W25" s="27" t="s">
        <v>249</v>
      </c>
      <c r="X25" s="27" t="s">
        <v>130</v>
      </c>
      <c r="Y25" s="27" t="s">
        <v>247</v>
      </c>
      <c r="Z25" s="27" t="s">
        <v>13</v>
      </c>
      <c r="AA25" s="27" t="s">
        <v>13</v>
      </c>
      <c r="AB25" s="27" t="s">
        <v>137</v>
      </c>
      <c r="AC25" s="27" t="s">
        <v>390</v>
      </c>
      <c r="AD25" s="27" t="s">
        <v>250</v>
      </c>
      <c r="AE25" s="33">
        <v>2</v>
      </c>
      <c r="AF25" s="53">
        <v>40203</v>
      </c>
      <c r="AG25" s="27" t="s">
        <v>20</v>
      </c>
      <c r="AH25" s="27" t="s">
        <v>211</v>
      </c>
      <c r="AI25" s="27" t="s">
        <v>14</v>
      </c>
      <c r="AJ25" s="27" t="s">
        <v>130</v>
      </c>
      <c r="AK25" s="27" t="s">
        <v>14</v>
      </c>
      <c r="AL25" s="27" t="s">
        <v>137</v>
      </c>
      <c r="AM25" s="53">
        <v>40189</v>
      </c>
      <c r="AN25" s="27" t="s">
        <v>20</v>
      </c>
      <c r="AO25" s="27" t="s">
        <v>130</v>
      </c>
      <c r="AP25" s="27" t="s">
        <v>130</v>
      </c>
      <c r="AQ25" s="27" t="s">
        <v>137</v>
      </c>
      <c r="AR25" s="27" t="s">
        <v>391</v>
      </c>
      <c r="AS25" s="27" t="s">
        <v>392</v>
      </c>
      <c r="AT25" s="27">
        <v>40</v>
      </c>
      <c r="AU25" s="27" t="s">
        <v>241</v>
      </c>
      <c r="AV25" s="27">
        <v>0</v>
      </c>
      <c r="AW25" s="27" t="s">
        <v>137</v>
      </c>
      <c r="AX25" s="27" t="s">
        <v>393</v>
      </c>
      <c r="AY25" s="35"/>
    </row>
    <row r="26" spans="1:51" s="27" customFormat="1" ht="42" x14ac:dyDescent="0.15">
      <c r="A26" s="27" t="s">
        <v>394</v>
      </c>
      <c r="B26" s="53">
        <v>41193</v>
      </c>
      <c r="C26" s="27" t="s">
        <v>251</v>
      </c>
      <c r="D26" s="53">
        <v>18638</v>
      </c>
      <c r="E26" s="29">
        <f t="shared" si="0"/>
        <v>61.752224503764545</v>
      </c>
      <c r="F26" s="27" t="s">
        <v>12</v>
      </c>
      <c r="G26" s="27" t="s">
        <v>204</v>
      </c>
      <c r="H26" s="27" t="s">
        <v>49</v>
      </c>
      <c r="I26" s="27" t="s">
        <v>137</v>
      </c>
      <c r="J26" s="27" t="s">
        <v>137</v>
      </c>
      <c r="K26" s="27">
        <v>13</v>
      </c>
      <c r="L26" s="27" t="s">
        <v>395</v>
      </c>
      <c r="M26" s="27" t="s">
        <v>49</v>
      </c>
      <c r="N26" s="27" t="s">
        <v>205</v>
      </c>
      <c r="O26" s="27" t="s">
        <v>130</v>
      </c>
      <c r="P26" s="27" t="s">
        <v>212</v>
      </c>
      <c r="Q26" s="27" t="s">
        <v>130</v>
      </c>
      <c r="R26" s="27" t="s">
        <v>223</v>
      </c>
      <c r="S26" s="27" t="s">
        <v>207</v>
      </c>
      <c r="T26" s="27" t="s">
        <v>130</v>
      </c>
      <c r="U26" s="33">
        <v>5.5</v>
      </c>
      <c r="V26" s="27" t="s">
        <v>208</v>
      </c>
      <c r="W26" s="27" t="s">
        <v>209</v>
      </c>
      <c r="X26" s="27" t="s">
        <v>130</v>
      </c>
      <c r="Y26" s="27" t="s">
        <v>247</v>
      </c>
      <c r="Z26" s="27" t="s">
        <v>13</v>
      </c>
      <c r="AA26" s="27" t="s">
        <v>13</v>
      </c>
      <c r="AB26" s="27" t="s">
        <v>137</v>
      </c>
      <c r="AC26" s="27" t="s">
        <v>390</v>
      </c>
      <c r="AD26" s="27" t="s">
        <v>396</v>
      </c>
      <c r="AE26" s="33">
        <v>5.5</v>
      </c>
      <c r="AF26" s="53">
        <v>39120</v>
      </c>
      <c r="AG26" s="27" t="s">
        <v>20</v>
      </c>
      <c r="AH26" s="27" t="s">
        <v>214</v>
      </c>
      <c r="AI26" s="27" t="s">
        <v>14</v>
      </c>
      <c r="AJ26" s="27" t="s">
        <v>130</v>
      </c>
      <c r="AK26" s="27" t="s">
        <v>14</v>
      </c>
      <c r="AL26" s="27" t="s">
        <v>13</v>
      </c>
      <c r="AM26" s="27" t="s">
        <v>130</v>
      </c>
      <c r="AN26" s="27" t="s">
        <v>130</v>
      </c>
      <c r="AO26" s="27" t="s">
        <v>130</v>
      </c>
      <c r="AP26" s="27" t="s">
        <v>130</v>
      </c>
      <c r="AQ26" s="27" t="s">
        <v>13</v>
      </c>
      <c r="AR26" s="27" t="s">
        <v>130</v>
      </c>
      <c r="AS26" s="27" t="s">
        <v>255</v>
      </c>
      <c r="AT26" s="27">
        <v>40</v>
      </c>
      <c r="AU26" s="27" t="s">
        <v>241</v>
      </c>
      <c r="AV26" s="27">
        <v>0</v>
      </c>
      <c r="AW26" s="27" t="s">
        <v>137</v>
      </c>
      <c r="AX26" s="27" t="s">
        <v>397</v>
      </c>
      <c r="AY26" s="35"/>
    </row>
    <row r="27" spans="1:51" s="27" customFormat="1" ht="21" customHeight="1" x14ac:dyDescent="0.15">
      <c r="A27" s="31" t="s">
        <v>398</v>
      </c>
      <c r="B27" s="32">
        <v>41305</v>
      </c>
      <c r="C27" s="36" t="s">
        <v>246</v>
      </c>
      <c r="D27" s="36">
        <v>15556</v>
      </c>
      <c r="E27" s="29">
        <f t="shared" ref="E27" si="1">(B27-D27)/365.25</f>
        <v>70.496919917864474</v>
      </c>
      <c r="F27" s="28" t="s">
        <v>33</v>
      </c>
      <c r="G27" s="28" t="s">
        <v>204</v>
      </c>
      <c r="H27" s="28" t="s">
        <v>49</v>
      </c>
      <c r="I27" s="28" t="s">
        <v>137</v>
      </c>
      <c r="J27" s="28" t="s">
        <v>137</v>
      </c>
      <c r="K27" s="28">
        <v>14</v>
      </c>
      <c r="L27" s="28" t="s">
        <v>74</v>
      </c>
      <c r="M27" s="28" t="s">
        <v>49</v>
      </c>
      <c r="N27" s="28" t="s">
        <v>205</v>
      </c>
      <c r="O27" s="28" t="s">
        <v>130</v>
      </c>
      <c r="P27" s="28" t="s">
        <v>212</v>
      </c>
      <c r="Q27" s="28" t="s">
        <v>130</v>
      </c>
      <c r="R27" s="28" t="s">
        <v>223</v>
      </c>
      <c r="S27" s="28" t="s">
        <v>207</v>
      </c>
      <c r="T27" s="28" t="s">
        <v>130</v>
      </c>
      <c r="U27" s="55">
        <v>5.8</v>
      </c>
      <c r="V27" s="37" t="s">
        <v>248</v>
      </c>
      <c r="W27" s="28" t="s">
        <v>209</v>
      </c>
      <c r="X27" s="28" t="s">
        <v>130</v>
      </c>
      <c r="Y27" s="28" t="s">
        <v>399</v>
      </c>
      <c r="Z27" s="28" t="s">
        <v>13</v>
      </c>
      <c r="AA27" s="28" t="s">
        <v>13</v>
      </c>
      <c r="AB27" s="28" t="s">
        <v>13</v>
      </c>
      <c r="AC27" s="28" t="s">
        <v>130</v>
      </c>
      <c r="AD27" s="28" t="s">
        <v>250</v>
      </c>
      <c r="AE27" s="55">
        <v>2</v>
      </c>
      <c r="AF27" s="37">
        <v>39222</v>
      </c>
      <c r="AG27" s="28" t="s">
        <v>20</v>
      </c>
      <c r="AH27" s="28" t="s">
        <v>214</v>
      </c>
      <c r="AI27" s="28" t="s">
        <v>14</v>
      </c>
      <c r="AJ27" s="28" t="s">
        <v>14</v>
      </c>
      <c r="AK27" s="28" t="s">
        <v>14</v>
      </c>
      <c r="AL27" s="28" t="s">
        <v>13</v>
      </c>
      <c r="AM27" s="37" t="s">
        <v>130</v>
      </c>
      <c r="AN27" s="37" t="s">
        <v>130</v>
      </c>
      <c r="AO27" s="37" t="s">
        <v>130</v>
      </c>
      <c r="AP27" s="37" t="s">
        <v>130</v>
      </c>
      <c r="AQ27" s="37" t="s">
        <v>13</v>
      </c>
      <c r="AR27" s="37" t="s">
        <v>130</v>
      </c>
      <c r="AS27" s="28" t="s">
        <v>255</v>
      </c>
      <c r="AT27" s="28">
        <v>20</v>
      </c>
      <c r="AU27" s="28" t="s">
        <v>241</v>
      </c>
      <c r="AV27" s="28">
        <v>2</v>
      </c>
      <c r="AW27" s="28" t="s">
        <v>137</v>
      </c>
      <c r="AX27" s="28"/>
      <c r="AY27" s="35"/>
    </row>
  </sheetData>
  <mergeCells count="1">
    <mergeCell ref="A3:I3"/>
  </mergeCells>
  <dataValidations count="30">
    <dataValidation type="list" allowBlank="1" showInputMessage="1" showErrorMessage="1" sqref="W6:W12 W14:W27" xr:uid="{00000000-0002-0000-0600-000000000000}">
      <formula1>"ANO, BRO, CON, GLO, MTC, TCM, TCS, WER, NA, NCL, OPT, OTH, U"</formula1>
    </dataValidation>
    <dataValidation type="list" allowBlank="1" showInputMessage="1" showErrorMessage="1" sqref="C15:C26 C1 C10 C6:C7 C12" xr:uid="{00000000-0002-0000-0600-000001000000}">
      <formula1>"PA, PS, SP, OF, OC, OS, U"</formula1>
    </dataValidation>
    <dataValidation type="list" allowBlank="1" showInputMessage="1" showErrorMessage="1" sqref="AD20:AD26 AD1 AD10 AD6:AD7 AD15:AD18 AD12" xr:uid="{00000000-0002-0000-0600-000002000000}">
      <formula1>"RP, LP, RW, LW, NM, U"</formula1>
    </dataValidation>
    <dataValidation type="list" allowBlank="1" showInputMessage="1" showErrorMessage="1" sqref="S15:S26 S1 S10 S6:S7 S12" xr:uid="{00000000-0002-0000-0600-000003000000}">
      <formula1>"STR, OTH, U"</formula1>
    </dataValidation>
    <dataValidation type="list" allowBlank="1" showInputMessage="1" showErrorMessage="1" sqref="M22:M26 M1 M10 M6:M7 M15:M18 M12" xr:uid="{00000000-0002-0000-0600-000004000000}">
      <formula1>"R, W, U"</formula1>
    </dataValidation>
    <dataValidation type="list" allowBlank="1" showInputMessage="1" showErrorMessage="1" sqref="T22:T26 T1 T10 T6:T7 T15:T18 T12" xr:uid="{00000000-0002-0000-0600-000005000000}">
      <formula1>"ANX, PEN, PPA, RHD, SDM, CHI, OHI, TNR, TRE, NA, OTH, U"</formula1>
    </dataValidation>
    <dataValidation type="list" allowBlank="1" showInputMessage="1" showErrorMessage="1" sqref="P22:P26 P1 P10 P6:P7 P12 P14:P18" xr:uid="{00000000-0002-0000-0600-000006000000}">
      <formula1>"MON, CHB, LBI, MUL, OTH, U"</formula1>
    </dataValidation>
    <dataValidation type="list" allowBlank="1" showInputMessage="1" showErrorMessage="1" sqref="I6:J7 I10:J10 I12:J12 I14:J26" xr:uid="{00000000-0002-0000-0600-000007000000}">
      <formula1>"Y, N"</formula1>
    </dataValidation>
    <dataValidation type="list" allowBlank="1" showInputMessage="1" showErrorMessage="1" sqref="AO7 AH1 AH10 AH6:AH7 AH12 AH14:AH26" xr:uid="{00000000-0002-0000-0600-000008000000}">
      <formula1>"ISC, HEM, MIX, NA, U"</formula1>
    </dataValidation>
    <dataValidation type="list" allowBlank="1" showInputMessage="1" showErrorMessage="1" sqref="AP6:AP7 AN6:AN7 AN22:AN26 AN1 AP1 AG1 AN10 AG10 AP10 AP12 AG14:AG26 AG6:AG7 AN15:AN18 AP15:AP18 AP22:AP26 AG12 AN12" xr:uid="{00000000-0002-0000-0600-000009000000}">
      <formula1>"L, R, B, NA, U"</formula1>
    </dataValidation>
    <dataValidation type="list" allowBlank="1" showInputMessage="1" showErrorMessage="1" sqref="V22:V26 V1 V10 V6:V7 V15:V18 V12" xr:uid="{00000000-0002-0000-0600-00000A000000}">
      <formula1>"FLU, NFL, NCL, OTH, U"</formula1>
    </dataValidation>
    <dataValidation type="list" allowBlank="1" showInputMessage="1" showErrorMessage="1" sqref="X6:X7 X1 X10 X12 X14:X26" xr:uid="{00000000-0002-0000-0600-00000B000000}">
      <formula1>"ACO, AFM, DYN, EFM, GNO, MNE, SEM, NA, NCL, OTH"</formula1>
    </dataValidation>
    <dataValidation type="list" allowBlank="1" showInputMessage="1" showErrorMessage="1" sqref="H20:H26 H1 H10 H6:H7 H15:H18 H12" xr:uid="{00000000-0002-0000-0600-00000C000000}">
      <formula1>"R, L, A, U"</formula1>
    </dataValidation>
    <dataValidation type="list" allowBlank="1" showInputMessage="1" showErrorMessage="1" sqref="G22:G26 G1 G10 G6:G7 G15:G18 G12" xr:uid="{00000000-0002-0000-0600-00000D000000}">
      <formula1>"WH, AA, AI, AS, HL, NH, MI, OTH, U"</formula1>
    </dataValidation>
    <dataValidation type="list" allowBlank="1" showInputMessage="1" showErrorMessage="1" sqref="AL6:AL7 AQ6:AQ7 AW6:AW7 AW14:AW26 AW1 AQ1 AL1 Z1:AA1 Z10:AB10 AL10 AQ10 AW10 AL14:AL26 AQ14:AQ26 Z6:AB7 AQ12 AL12 AW12 Z12:AB12 Z14:AB26" xr:uid="{00000000-0002-0000-0600-00000E000000}">
      <formula1>"Y, N, U"</formula1>
    </dataValidation>
    <dataValidation type="list" allowBlank="1" showInputMessage="1" showErrorMessage="1" sqref="F19:F21 F1 F14 F6:F7" xr:uid="{00000000-0002-0000-0600-00000F000000}">
      <formula1>"M,F"</formula1>
    </dataValidation>
    <dataValidation type="date" allowBlank="1" showInputMessage="1" showErrorMessage="1" sqref="B6:B7 B1 B10 B12 B14:B27" xr:uid="{00000000-0002-0000-0600-000010000000}">
      <formula1>37621</formula1>
      <formula2>53327</formula2>
    </dataValidation>
    <dataValidation type="list" allowBlank="1" showInputMessage="1" showErrorMessage="1" sqref="W1" xr:uid="{00000000-0002-0000-0600-000011000000}">
      <formula1>"ANO, BRO, CON, GLO, MTC, TCM, TCS, WER, NA, NCL, OTH, U"</formula1>
    </dataValidation>
    <dataValidation type="list" allowBlank="1" showInputMessage="1" showErrorMessage="1" sqref="F10 F22:F26 F15:F18 F12" xr:uid="{00000000-0002-0000-0600-000012000000}">
      <formula1>"M, F"</formula1>
    </dataValidation>
    <dataValidation type="list" allowBlank="1" showInputMessage="1" showErrorMessage="1" sqref="T14" xr:uid="{00000000-0002-0000-0600-000013000000}">
      <formula1>"ANX, PEN, PPA, RHD, SDM, CHI, OHI, TNR, TRE, NA, OTH"</formula1>
    </dataValidation>
    <dataValidation type="list" allowBlank="1" showInputMessage="1" showErrorMessage="1" sqref="C14" xr:uid="{00000000-0002-0000-0600-000014000000}">
      <formula1>"PA, PS, SP, OF, OC"</formula1>
    </dataValidation>
    <dataValidation type="list" allowBlank="1" showInputMessage="1" showErrorMessage="1" sqref="S14" xr:uid="{00000000-0002-0000-0600-000015000000}">
      <formula1>"STR, OTH"</formula1>
    </dataValidation>
    <dataValidation type="list" allowBlank="1" showInputMessage="1" showErrorMessage="1" sqref="M14 M19:M21" xr:uid="{00000000-0002-0000-0600-000016000000}">
      <formula1>"R, W"</formula1>
    </dataValidation>
    <dataValidation type="list" allowBlank="1" showInputMessage="1" showErrorMessage="1" sqref="V14 V19:V21" xr:uid="{00000000-0002-0000-0600-000017000000}">
      <formula1>"FLU, NFL, NCL, OTH"</formula1>
    </dataValidation>
    <dataValidation type="list" allowBlank="1" showInputMessage="1" showErrorMessage="1" sqref="H14 H19" xr:uid="{00000000-0002-0000-0600-000018000000}">
      <formula1>"R, L, A"</formula1>
    </dataValidation>
    <dataValidation type="list" allowBlank="1" showInputMessage="1" showErrorMessage="1" sqref="G14 G19:G21" xr:uid="{00000000-0002-0000-0600-000019000000}">
      <formula1>"WH, AA, AI, AS, HL, NH, MI, OTH"</formula1>
    </dataValidation>
    <dataValidation type="list" allowBlank="1" showInputMessage="1" showErrorMessage="1" sqref="AD14 AD19" xr:uid="{00000000-0002-0000-0600-00001A000000}">
      <formula1>"RP, LP, RW, LW, NM"</formula1>
    </dataValidation>
    <dataValidation type="list" allowBlank="1" showInputMessage="1" showErrorMessage="1" sqref="P19:P21" xr:uid="{00000000-0002-0000-0600-00001B000000}">
      <formula1>"MON, CHB, LBI, MUL, OTH, U, OS"</formula1>
    </dataValidation>
    <dataValidation type="list" allowBlank="1" showInputMessage="1" showErrorMessage="1" sqref="T19:T21" xr:uid="{00000000-0002-0000-0600-00001C000000}">
      <formula1>"ANX, PEN, PPA, RHD, SDM, TBI, TNR, TRE, NA, OTH"</formula1>
    </dataValidation>
    <dataValidation type="list" allowBlank="1" showInputMessage="1" showErrorMessage="1" sqref="AM7" xr:uid="{00000000-0002-0000-0600-00001D000000}">
      <formula1>"FR, TE, PA, OC, SC, CE, BS, N, U"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ReadMe</vt:lpstr>
      <vt:lpstr>PWA-n=81,partial demo and tests</vt:lpstr>
      <vt:lpstr>Control-n=37</vt:lpstr>
      <vt:lpstr>PWA-full-testresults</vt:lpstr>
      <vt:lpstr>PWA-full-demo</vt:lpstr>
      <vt:lpstr>PWAPilots-full-testresults</vt:lpstr>
      <vt:lpstr>PWAPilots-full-demo</vt:lpstr>
      <vt:lpstr>'PWA-n=81,partial demo and tests'!Print_Area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2017-01-26T18:56:44Z</dcterms:created>
  <dcterms:modified xsi:type="dcterms:W3CDTF">2022-04-20T22:12:53Z</dcterms:modified>
</cp:coreProperties>
</file>