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160" yWindow="0" windowWidth="25600" windowHeight="19460" activeTab="3"/>
  </bookViews>
  <sheets>
    <sheet name="Master Data" sheetId="1" r:id="rId1"/>
    <sheet name="Aphasia Severity Range analysis" sheetId="2" r:id="rId2"/>
    <sheet name="Reasons for non-participation" sheetId="3" r:id="rId3"/>
    <sheet name="ReadM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8" i="3" l="1"/>
  <c r="I67" i="3"/>
  <c r="I66" i="3"/>
  <c r="H68" i="3"/>
  <c r="H67" i="3"/>
  <c r="H66" i="3"/>
  <c r="G68" i="3"/>
  <c r="G67" i="3"/>
  <c r="G66" i="3"/>
  <c r="F68" i="3"/>
  <c r="F67" i="3"/>
  <c r="F66" i="3"/>
  <c r="D138" i="3"/>
  <c r="C138" i="3"/>
  <c r="B138" i="3"/>
  <c r="A138" i="3"/>
  <c r="D137" i="3"/>
  <c r="C137" i="3"/>
  <c r="B137" i="3"/>
  <c r="A137" i="3"/>
  <c r="D136" i="3"/>
  <c r="C136" i="3"/>
  <c r="B136" i="3"/>
  <c r="A136" i="3"/>
  <c r="D135" i="3"/>
  <c r="C135" i="3"/>
  <c r="B135" i="3"/>
  <c r="A135" i="3"/>
  <c r="D134" i="3"/>
  <c r="C134" i="3"/>
  <c r="B134" i="3"/>
  <c r="A134" i="3"/>
  <c r="D133" i="3"/>
  <c r="C133" i="3"/>
  <c r="B133" i="3"/>
  <c r="A133" i="3"/>
  <c r="D132" i="3"/>
  <c r="C132" i="3"/>
  <c r="B132" i="3"/>
  <c r="A132" i="3"/>
  <c r="D131" i="3"/>
  <c r="C131" i="3"/>
  <c r="B131" i="3"/>
  <c r="A131" i="3"/>
  <c r="D130" i="3"/>
  <c r="C130" i="3"/>
  <c r="B130" i="3"/>
  <c r="A130" i="3"/>
  <c r="D129" i="3"/>
  <c r="C129" i="3"/>
  <c r="B129" i="3"/>
  <c r="A129" i="3"/>
  <c r="D128" i="3"/>
  <c r="C128" i="3"/>
  <c r="B128" i="3"/>
  <c r="A128" i="3"/>
  <c r="D127" i="3"/>
  <c r="C127" i="3"/>
  <c r="B127" i="3"/>
  <c r="A127" i="3"/>
  <c r="D126" i="3"/>
  <c r="C126" i="3"/>
  <c r="B126" i="3"/>
  <c r="A126" i="3"/>
  <c r="D125" i="3"/>
  <c r="C125" i="3"/>
  <c r="B125" i="3"/>
  <c r="A125" i="3"/>
  <c r="D124" i="3"/>
  <c r="C124" i="3"/>
  <c r="B124" i="3"/>
  <c r="A124" i="3"/>
  <c r="D123" i="3"/>
  <c r="C123" i="3"/>
  <c r="B123" i="3"/>
  <c r="A123" i="3"/>
  <c r="D122" i="3"/>
  <c r="C122" i="3"/>
  <c r="B122" i="3"/>
  <c r="A122" i="3"/>
  <c r="D121" i="3"/>
  <c r="C121" i="3"/>
  <c r="B121" i="3"/>
  <c r="A121" i="3"/>
  <c r="D120" i="3"/>
  <c r="C120" i="3"/>
  <c r="B120" i="3"/>
  <c r="A120" i="3"/>
  <c r="D119" i="3"/>
  <c r="C119" i="3"/>
  <c r="B119" i="3"/>
  <c r="A119" i="3"/>
  <c r="D118" i="3"/>
  <c r="C118" i="3"/>
  <c r="B118" i="3"/>
  <c r="A118" i="3"/>
  <c r="D117" i="3"/>
  <c r="C117" i="3"/>
  <c r="B117" i="3"/>
  <c r="A117" i="3"/>
  <c r="D116" i="3"/>
  <c r="C116" i="3"/>
  <c r="B116" i="3"/>
  <c r="A116" i="3"/>
  <c r="D115" i="3"/>
  <c r="C115" i="3"/>
  <c r="B115" i="3"/>
  <c r="A115" i="3"/>
  <c r="D114" i="3"/>
  <c r="C114" i="3"/>
  <c r="B114" i="3"/>
  <c r="A114" i="3"/>
  <c r="D113" i="3"/>
  <c r="C113" i="3"/>
  <c r="B113" i="3"/>
  <c r="A113" i="3"/>
  <c r="D112" i="3"/>
  <c r="C112" i="3"/>
  <c r="B112" i="3"/>
  <c r="A112" i="3"/>
  <c r="D111" i="3"/>
  <c r="C111" i="3"/>
  <c r="B111" i="3"/>
  <c r="A111" i="3"/>
  <c r="D110" i="3"/>
  <c r="C110" i="3"/>
  <c r="B110" i="3"/>
  <c r="A110" i="3"/>
  <c r="D109" i="3"/>
  <c r="C109" i="3"/>
  <c r="B109" i="3"/>
  <c r="A109" i="3"/>
  <c r="D108" i="3"/>
  <c r="C108" i="3"/>
  <c r="B108" i="3"/>
  <c r="A108" i="3"/>
  <c r="D107" i="3"/>
  <c r="C107" i="3"/>
  <c r="B107" i="3"/>
  <c r="A107" i="3"/>
  <c r="D106" i="3"/>
  <c r="C106" i="3"/>
  <c r="B106" i="3"/>
  <c r="A106" i="3"/>
  <c r="D105" i="3"/>
  <c r="C105" i="3"/>
  <c r="B105" i="3"/>
  <c r="A105" i="3"/>
  <c r="D104" i="3"/>
  <c r="C104" i="3"/>
  <c r="B104" i="3"/>
  <c r="A104" i="3"/>
  <c r="D103" i="3"/>
  <c r="C103" i="3"/>
  <c r="B103" i="3"/>
  <c r="A103" i="3"/>
  <c r="D102" i="3"/>
  <c r="C102" i="3"/>
  <c r="B102" i="3"/>
  <c r="A102" i="3"/>
  <c r="D101" i="3"/>
  <c r="C101" i="3"/>
  <c r="B101" i="3"/>
  <c r="A101" i="3"/>
  <c r="D100" i="3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2" i="3"/>
  <c r="C2" i="3"/>
  <c r="B2" i="3"/>
  <c r="A2" i="3"/>
  <c r="D1" i="3"/>
  <c r="C1" i="3"/>
  <c r="B1" i="3"/>
  <c r="A1" i="3"/>
  <c r="X6" i="2"/>
  <c r="X3" i="2"/>
  <c r="T6" i="2"/>
  <c r="T3" i="2"/>
  <c r="W7" i="2"/>
  <c r="S7" i="2"/>
  <c r="B139" i="1"/>
  <c r="P102" i="1"/>
  <c r="P101" i="1"/>
  <c r="P98" i="1"/>
  <c r="P97" i="1"/>
  <c r="P96" i="1"/>
  <c r="P95" i="1"/>
  <c r="P94" i="1"/>
  <c r="P92" i="1"/>
  <c r="P91" i="1"/>
  <c r="P90" i="1"/>
  <c r="P87" i="1"/>
  <c r="P86" i="1"/>
  <c r="P84" i="1"/>
  <c r="P83" i="1"/>
  <c r="P80" i="1"/>
  <c r="P79" i="1"/>
  <c r="P78" i="1"/>
  <c r="P77" i="1"/>
  <c r="P73" i="1"/>
  <c r="P72" i="1"/>
  <c r="P46" i="1"/>
  <c r="P44" i="1"/>
  <c r="P42" i="1"/>
  <c r="P41" i="1"/>
  <c r="P40" i="1"/>
  <c r="P38" i="1"/>
  <c r="P37" i="1"/>
  <c r="P36" i="1"/>
  <c r="P34" i="1"/>
  <c r="P33" i="1"/>
  <c r="P32" i="1"/>
  <c r="P30" i="1"/>
  <c r="P28" i="1"/>
  <c r="P27" i="1"/>
  <c r="P26" i="1"/>
  <c r="P25" i="1"/>
  <c r="P23" i="1"/>
  <c r="P22" i="1"/>
  <c r="P21" i="1"/>
  <c r="P20" i="1"/>
  <c r="P15" i="1"/>
  <c r="P14" i="1"/>
  <c r="P12" i="1"/>
  <c r="P11" i="1"/>
  <c r="P7" i="1"/>
  <c r="P4" i="1"/>
  <c r="P3" i="1"/>
  <c r="P137" i="1"/>
  <c r="P136" i="1"/>
  <c r="P135" i="1"/>
  <c r="P133" i="1"/>
  <c r="P127" i="1"/>
  <c r="P126" i="1"/>
  <c r="P122" i="1"/>
  <c r="P121" i="1"/>
  <c r="P120" i="1"/>
  <c r="P119" i="1"/>
  <c r="P116" i="1"/>
  <c r="P115" i="1"/>
  <c r="P111" i="1"/>
  <c r="P109" i="1"/>
  <c r="P108" i="1"/>
  <c r="P107" i="1"/>
  <c r="P106" i="1"/>
  <c r="P67" i="1"/>
  <c r="P66" i="1"/>
  <c r="P65" i="1"/>
  <c r="P62" i="1"/>
  <c r="P61" i="1"/>
  <c r="P60" i="1"/>
  <c r="P58" i="1"/>
  <c r="P57" i="1"/>
  <c r="P56" i="1"/>
  <c r="P55" i="1"/>
  <c r="P52" i="1"/>
  <c r="P51" i="1"/>
  <c r="P50" i="1"/>
  <c r="P49" i="1"/>
</calcChain>
</file>

<file path=xl/sharedStrings.xml><?xml version="1.0" encoding="utf-8"?>
<sst xmlns="http://schemas.openxmlformats.org/spreadsheetml/2006/main" count="3077" uniqueCount="684">
  <si>
    <t>was referred by A-APH-04, but could not establish contsct</t>
  </si>
  <si>
    <t>city, suburb, rural area, town</t>
  </si>
  <si>
    <t>computer games, gardening, art</t>
  </si>
  <si>
    <t>suuburb</t>
  </si>
  <si>
    <t>golf, darts</t>
  </si>
  <si>
    <t>A-APH 02</t>
  </si>
  <si>
    <t>A-APH 05</t>
  </si>
  <si>
    <t>A-APH 06</t>
  </si>
  <si>
    <t>A-APH 07</t>
  </si>
  <si>
    <t>A-APH 12</t>
  </si>
  <si>
    <t>A-APH 13</t>
  </si>
  <si>
    <t>A-APH 16</t>
  </si>
  <si>
    <t>A-APH 19</t>
  </si>
  <si>
    <t>A-APH 20</t>
  </si>
  <si>
    <t>A-APH 21</t>
  </si>
  <si>
    <t>A-APH 22</t>
  </si>
  <si>
    <t>A-APH 31</t>
  </si>
  <si>
    <t>LA</t>
  </si>
  <si>
    <t>shopping</t>
  </si>
  <si>
    <t>CVA - L MCA and ACA</t>
  </si>
  <si>
    <t>C-APH 30</t>
  </si>
  <si>
    <t>ambidextrous</t>
  </si>
  <si>
    <t>Religion child</t>
  </si>
  <si>
    <t>Religion adult</t>
  </si>
  <si>
    <t>Place of worship?</t>
  </si>
  <si>
    <t>Lesion localization</t>
  </si>
  <si>
    <t>Age</t>
  </si>
  <si>
    <t>Gender</t>
  </si>
  <si>
    <t>Education</t>
  </si>
  <si>
    <t>Occupation</t>
  </si>
  <si>
    <t>WAB</t>
  </si>
  <si>
    <t>C-APH 01</t>
  </si>
  <si>
    <t>M</t>
  </si>
  <si>
    <t>P.H.D.</t>
  </si>
  <si>
    <t>Mechanical Engineer</t>
  </si>
  <si>
    <t>C-APH 02</t>
  </si>
  <si>
    <t>F</t>
  </si>
  <si>
    <t>Some Graduate School</t>
  </si>
  <si>
    <t>L CVA in Aug 97 - L sided weakness</t>
  </si>
  <si>
    <t>L CVA - L frontotemporal region, and L parietal lobe</t>
  </si>
  <si>
    <t>medical records mention multiple embolic CVAs</t>
  </si>
  <si>
    <t>no date given and no medical records</t>
  </si>
  <si>
    <t>town, city</t>
  </si>
  <si>
    <t>art, reading, needle work, jewelry making</t>
  </si>
  <si>
    <t>wife, son (23 yrs old)</t>
  </si>
  <si>
    <t>FL</t>
  </si>
  <si>
    <t>paleontology</t>
  </si>
  <si>
    <t xml:space="preserve">jogging, golf, computers/technology, classical guitar </t>
  </si>
  <si>
    <t>So. Baptist</t>
  </si>
  <si>
    <t>legal secretary</t>
  </si>
  <si>
    <t>C-NBI 09</t>
  </si>
  <si>
    <t>Some college</t>
  </si>
  <si>
    <t>husband, son (in early 20's)</t>
  </si>
  <si>
    <t>history, fossil hunting, movies</t>
  </si>
  <si>
    <t>mixed</t>
  </si>
  <si>
    <t>NY, FL</t>
  </si>
  <si>
    <t>GA, FL</t>
  </si>
  <si>
    <t>reading, golf, playing cards</t>
  </si>
  <si>
    <t>Covenant Church</t>
  </si>
  <si>
    <t>wife</t>
  </si>
  <si>
    <t>NY</t>
  </si>
  <si>
    <t>SES (based on occupation)</t>
  </si>
  <si>
    <t>city, town</t>
  </si>
  <si>
    <t>drawing, painting</t>
  </si>
  <si>
    <t>L CVA - MCA</t>
  </si>
  <si>
    <t>2 female caregivers</t>
  </si>
  <si>
    <t>small town</t>
  </si>
  <si>
    <t>TX, SC, CA</t>
  </si>
  <si>
    <t>divorced</t>
  </si>
  <si>
    <t>garage sales, TV, attending mass, sewing (formally)</t>
  </si>
  <si>
    <t>C-APH 12</t>
  </si>
  <si>
    <t>R CVAs Dec 01 and Feb 02 affecting L arm, and Summer 02 affecting vision</t>
  </si>
  <si>
    <t>-------</t>
  </si>
  <si>
    <t xml:space="preserve">L basal ganglia, with probable involvement of posterios limb of internal capsule </t>
  </si>
  <si>
    <t>Also had mid-basalir artery stenosis in 2001 affecting R side of ventral pons</t>
  </si>
  <si>
    <t xml:space="preserve">L fronto-parieto-occipital region </t>
  </si>
  <si>
    <t>A-NBI 03</t>
  </si>
  <si>
    <t>A-NBI 04</t>
  </si>
  <si>
    <t>A-NBI 05</t>
  </si>
  <si>
    <t>A-NBI 06</t>
  </si>
  <si>
    <t>A-NBI 07</t>
  </si>
  <si>
    <t>A-NBI 08</t>
  </si>
  <si>
    <t>A-NBI 09</t>
  </si>
  <si>
    <t>A-NBI 10</t>
  </si>
  <si>
    <t>A-NBI 11</t>
  </si>
  <si>
    <t>A-NBI 12</t>
  </si>
  <si>
    <t>A-NBI 13</t>
  </si>
  <si>
    <t>A-NBI 14</t>
  </si>
  <si>
    <t>A-NBI 15</t>
  </si>
  <si>
    <t>A-NBI 16</t>
  </si>
  <si>
    <t>A-NBI 17</t>
  </si>
  <si>
    <t>A-NBI 18</t>
  </si>
  <si>
    <t>A-NBI 19</t>
  </si>
  <si>
    <t>A-NBI 20</t>
  </si>
  <si>
    <t>A-NBI 21</t>
  </si>
  <si>
    <t>A-NBI 22</t>
  </si>
  <si>
    <t>A-NBI 23</t>
  </si>
  <si>
    <t>A-NBI 24</t>
  </si>
  <si>
    <t>A-NBI 25</t>
  </si>
  <si>
    <t>A-NBI 26</t>
  </si>
  <si>
    <t>A-NBI 27</t>
  </si>
  <si>
    <t>A-NBI 28</t>
  </si>
  <si>
    <t>A-NBI 29</t>
  </si>
  <si>
    <t>A-NBI 30</t>
  </si>
  <si>
    <t>A-NBI 31</t>
  </si>
  <si>
    <t>human resources/ benefits, postal specialist, social worker</t>
  </si>
  <si>
    <t>C-NBI 11</t>
  </si>
  <si>
    <t>C-NBI 12</t>
  </si>
  <si>
    <t>Federal civil servant</t>
  </si>
  <si>
    <t>C-NBI 13</t>
  </si>
  <si>
    <t xml:space="preserve">Some community college </t>
  </si>
  <si>
    <t>mostly city, some sub</t>
  </si>
  <si>
    <t>internet, reading; Toastmasters</t>
  </si>
  <si>
    <t>Baptist</t>
  </si>
  <si>
    <t>L Broca's area</t>
  </si>
  <si>
    <t>mostly town, some city</t>
  </si>
  <si>
    <t>widowed</t>
  </si>
  <si>
    <t>play the piano</t>
  </si>
  <si>
    <t>Methodist Episcopal</t>
  </si>
  <si>
    <t xml:space="preserve">Methodist </t>
  </si>
  <si>
    <t>apartment</t>
  </si>
  <si>
    <t>IL, MO, KS, TX, LA, CO</t>
  </si>
  <si>
    <t>disqualified  - French speaker</t>
  </si>
  <si>
    <t>mixed - right and left</t>
  </si>
  <si>
    <t>AZ, TX</t>
  </si>
  <si>
    <t>FL, TX</t>
  </si>
  <si>
    <t>TX, Turkey, AK, ME</t>
  </si>
  <si>
    <t>MN, IA, OR, WA, ND, FL, CA, TX</t>
  </si>
  <si>
    <t>TX, WA, MA, CA</t>
  </si>
  <si>
    <t>TX, AL, LA</t>
  </si>
  <si>
    <t xml:space="preserve">TX </t>
  </si>
  <si>
    <t xml:space="preserve"> TX, NM</t>
  </si>
  <si>
    <t>NY, PA, CA, TX</t>
  </si>
  <si>
    <t>TX, CA, MA</t>
  </si>
  <si>
    <t>TX, CO</t>
  </si>
  <si>
    <t>TX, OR</t>
  </si>
  <si>
    <t>Protestant</t>
  </si>
  <si>
    <t>Christian</t>
  </si>
  <si>
    <t>Church of God and Christ</t>
  </si>
  <si>
    <t>Church of Christ, Church of God</t>
  </si>
  <si>
    <t>small town, city</t>
  </si>
  <si>
    <t xml:space="preserve">movies, cars, </t>
  </si>
  <si>
    <t>C-APH 28</t>
  </si>
  <si>
    <t>husband, teenage daughter</t>
  </si>
  <si>
    <t xml:space="preserve"> Cresline- factory work</t>
  </si>
  <si>
    <t>Teacher/Business Owner</t>
  </si>
  <si>
    <t>Preacher</t>
  </si>
  <si>
    <t xml:space="preserve">Did Not Finish High School </t>
  </si>
  <si>
    <t>Truck Driver</t>
  </si>
  <si>
    <t>Live where</t>
  </si>
  <si>
    <t>With whom</t>
  </si>
  <si>
    <t>Where raised</t>
  </si>
  <si>
    <t>Ever married?</t>
  </si>
  <si>
    <t>Married now?</t>
  </si>
  <si>
    <t>Activities/pastimes</t>
  </si>
  <si>
    <t>mom (50 yrs old)</t>
  </si>
  <si>
    <t>divorced, single</t>
  </si>
  <si>
    <t>fencing, kickboxing</t>
  </si>
  <si>
    <t xml:space="preserve">gamble, trips </t>
  </si>
  <si>
    <t>Church of God</t>
  </si>
  <si>
    <t>adult daughter and son</t>
  </si>
  <si>
    <t>Music, soap operas on TV, time with family</t>
  </si>
  <si>
    <t>L frontoparietal region</t>
  </si>
  <si>
    <t>C-APH 14</t>
  </si>
  <si>
    <t>C-APH 10</t>
  </si>
  <si>
    <t>College Graduate</t>
  </si>
  <si>
    <t>Vice President of Finance</t>
  </si>
  <si>
    <t>C-APH 11</t>
  </si>
  <si>
    <t>Baker</t>
  </si>
  <si>
    <t>C-APH 13</t>
  </si>
  <si>
    <t>Sold insurance, plus journalist</t>
  </si>
  <si>
    <t>C-APH 03</t>
  </si>
  <si>
    <t>School Crossing Guard</t>
  </si>
  <si>
    <t>C-APH 06</t>
  </si>
  <si>
    <t>High School Graduate</t>
  </si>
  <si>
    <t>Fast Food Employee</t>
  </si>
  <si>
    <t>A-NBI 32</t>
  </si>
  <si>
    <t xml:space="preserve">no </t>
  </si>
  <si>
    <t>Medical Notes</t>
  </si>
  <si>
    <t>Interviewed, but dysarthric.  Not aphasic. Demographic information provided</t>
  </si>
  <si>
    <t>A-APH 23</t>
  </si>
  <si>
    <t>A-APH 24</t>
  </si>
  <si>
    <t>A-APH 25</t>
  </si>
  <si>
    <t>A-APH 30</t>
  </si>
  <si>
    <t>A-APH 29</t>
  </si>
  <si>
    <t>A-APH 28</t>
  </si>
  <si>
    <t>WI, TX</t>
  </si>
  <si>
    <t>city, small town</t>
  </si>
  <si>
    <t>read mysteries and spy novels</t>
  </si>
  <si>
    <t>L parital occipital AVM</t>
  </si>
  <si>
    <t>husband</t>
  </si>
  <si>
    <t>VA, AR, TN, OH, TX</t>
  </si>
  <si>
    <t>cities-military</t>
  </si>
  <si>
    <t>cities, small town</t>
  </si>
  <si>
    <t>exercise, TV, time with husband, church volunteer, time with family</t>
  </si>
  <si>
    <t>C-APH 34</t>
  </si>
  <si>
    <t>nursing home</t>
  </si>
  <si>
    <t>roomate</t>
  </si>
  <si>
    <t>small towns</t>
  </si>
  <si>
    <t>small town, suburb, city</t>
  </si>
  <si>
    <t>twice</t>
  </si>
  <si>
    <t>no, divorced twice</t>
  </si>
  <si>
    <t>L CVA</t>
  </si>
  <si>
    <t>MO, TX</t>
  </si>
  <si>
    <t>city, suburb</t>
  </si>
  <si>
    <t>movies, eating, Dart rail, gambling</t>
  </si>
  <si>
    <t>L temporal lobe, L putamen, L frontal-parietal lobes</t>
  </si>
  <si>
    <t>assisted living apartments</t>
  </si>
  <si>
    <t>MO, KS. TX</t>
  </si>
  <si>
    <t>city, convent for I year</t>
  </si>
  <si>
    <t>TX, FL, OK, IA</t>
  </si>
  <si>
    <t xml:space="preserve">mystery and adventure books, </t>
  </si>
  <si>
    <t>C-APH 38</t>
  </si>
  <si>
    <t>sister, brother and law</t>
  </si>
  <si>
    <t>IL</t>
  </si>
  <si>
    <t>suburb</t>
  </si>
  <si>
    <t>IL,TX</t>
  </si>
  <si>
    <t>suburban IL</t>
  </si>
  <si>
    <t>3 females, 1 male (did not specify who)</t>
  </si>
  <si>
    <t>working</t>
  </si>
  <si>
    <t>did not specify</t>
  </si>
  <si>
    <t xml:space="preserve">Embolic CVA, HTN, RCVA, status post TPA in 02/06, Sickle Cell traits </t>
  </si>
  <si>
    <t>husband, young daughter (9 yrs old)</t>
  </si>
  <si>
    <t>AL</t>
  </si>
  <si>
    <t>none listed</t>
  </si>
  <si>
    <t>wife, 3 grown daughters (40, 38, 36 yrs old)</t>
  </si>
  <si>
    <t>rural area, cities</t>
  </si>
  <si>
    <t>NJ, GA, NY TX</t>
  </si>
  <si>
    <t>NY, TX</t>
  </si>
  <si>
    <t>husband, daughter (24 yrs old)</t>
  </si>
  <si>
    <t>L posterior temporal parietal region</t>
  </si>
  <si>
    <t>C-APH 07</t>
  </si>
  <si>
    <t>C-APH 08</t>
  </si>
  <si>
    <t>C-APH 09</t>
  </si>
  <si>
    <t>declined participation, 6/5/07</t>
  </si>
  <si>
    <t>C-NBI 06</t>
  </si>
  <si>
    <t>C-NBI 07</t>
  </si>
  <si>
    <t>Some community college/trade school</t>
  </si>
  <si>
    <t>waitress, telephone operator, customer service</t>
  </si>
  <si>
    <t>C-NBI 08</t>
  </si>
  <si>
    <t>2 yrs. Community college</t>
  </si>
  <si>
    <t>wife, adult son</t>
  </si>
  <si>
    <t>reading, computer games</t>
  </si>
  <si>
    <t>L CVA - MCA infarct</t>
  </si>
  <si>
    <t>husband, teenage grandaughter</t>
  </si>
  <si>
    <t>engaged</t>
  </si>
  <si>
    <t>bowling, skating, POD</t>
  </si>
  <si>
    <t xml:space="preserve">softball, reading bible </t>
  </si>
  <si>
    <t>2 children, 3 grandchildren</t>
  </si>
  <si>
    <t>football, golf, fishing, basketball</t>
  </si>
  <si>
    <t>computer, money2000, banking, exercise, gardening</t>
  </si>
  <si>
    <t>C-APH 15</t>
  </si>
  <si>
    <t>C-APH 16</t>
  </si>
  <si>
    <t>C-APH 17</t>
  </si>
  <si>
    <t>C-APH 18</t>
  </si>
  <si>
    <t>L frontal lobe</t>
  </si>
  <si>
    <t>WI</t>
  </si>
  <si>
    <t>basketball, softball, bowling</t>
  </si>
  <si>
    <t xml:space="preserve">L CVA - L frontal lobe </t>
  </si>
  <si>
    <t>going to the casino</t>
  </si>
  <si>
    <t>A-APH 27</t>
  </si>
  <si>
    <t>A-APH 26</t>
  </si>
  <si>
    <t>A-APH 32</t>
  </si>
  <si>
    <t>A-APH 33</t>
  </si>
  <si>
    <t>A-NBI 01</t>
  </si>
  <si>
    <t>A-NBI 02</t>
  </si>
  <si>
    <t>Photo lab supervisor, sports coach</t>
  </si>
  <si>
    <t>C-NBI 10</t>
  </si>
  <si>
    <t>Bachelor's degree</t>
  </si>
  <si>
    <t>gardening, roses</t>
  </si>
  <si>
    <t>left</t>
  </si>
  <si>
    <t>yes, twice</t>
  </si>
  <si>
    <t>divorced widow</t>
  </si>
  <si>
    <t>spending time with family</t>
  </si>
  <si>
    <t>divorced, widowed</t>
  </si>
  <si>
    <t>hiking, walking</t>
  </si>
  <si>
    <t>city, town, rural area</t>
  </si>
  <si>
    <t>sewing, reading, walking</t>
  </si>
  <si>
    <t>playing cards</t>
  </si>
  <si>
    <t>Church of Christ</t>
  </si>
  <si>
    <t>wife, 3 sons (19, 16, 14 yrs old)</t>
  </si>
  <si>
    <t>soccer, tennis, camping, hiking, canoeing, disc golf, table tennis, volleyball</t>
  </si>
  <si>
    <t>an informal combination of Zen, Buddhism, Native American beliefs and the writings of Joseph Campbell</t>
  </si>
  <si>
    <t>with a family - male (67), 3 females (53, 53, 23)</t>
  </si>
  <si>
    <t>town, rural</t>
  </si>
  <si>
    <t>OR, ID</t>
  </si>
  <si>
    <t>meeting with Christian fellowship, reading the bible and ministry books</t>
  </si>
  <si>
    <t xml:space="preserve">Quaker </t>
  </si>
  <si>
    <t>non-denominational Christian</t>
  </si>
  <si>
    <t>travel, hiking, exercise, grandkids</t>
  </si>
  <si>
    <t xml:space="preserve">house </t>
  </si>
  <si>
    <t>RI</t>
  </si>
  <si>
    <t>AZ, IL, TX</t>
  </si>
  <si>
    <t>cty, town</t>
  </si>
  <si>
    <t>arts and crafts, home decorating, travel</t>
  </si>
  <si>
    <t>husband, daughter (20 yes old)</t>
  </si>
  <si>
    <t>TX, ID</t>
  </si>
  <si>
    <t>reading</t>
  </si>
  <si>
    <t>son in law, daughter, 3 grand daughters</t>
  </si>
  <si>
    <t>city, rural area</t>
  </si>
  <si>
    <t>exercise at YMCA</t>
  </si>
  <si>
    <t>Speech Pathologist</t>
  </si>
  <si>
    <t>Auditor- Dept of Defense</t>
  </si>
  <si>
    <t>Twice</t>
  </si>
  <si>
    <t>woodcarving, motorcycles, sailing</t>
  </si>
  <si>
    <t>wife, daughter</t>
  </si>
  <si>
    <t>Lutheran</t>
  </si>
  <si>
    <t>L temproparietal lobe</t>
  </si>
  <si>
    <t>L frontoparietal infarct</t>
  </si>
  <si>
    <t>TX, OK</t>
  </si>
  <si>
    <t>L temporal and posterior L frontal lobe</t>
  </si>
  <si>
    <t>geneology, knitting, quilting, crochet, sewing, church work, volunteer work, travel, piano, violin</t>
  </si>
  <si>
    <t>C-APH 42</t>
  </si>
  <si>
    <t>C-APH 44</t>
  </si>
  <si>
    <t>C-APH 45</t>
  </si>
  <si>
    <t>L temporal lobe</t>
  </si>
  <si>
    <t>husband, daughter (39 yrs old)</t>
  </si>
  <si>
    <t>Financial Advisor</t>
  </si>
  <si>
    <t>Not qualified</t>
  </si>
  <si>
    <t>Did not participate.  Made contact after study was closed.</t>
  </si>
  <si>
    <t>Stock Market Analyst</t>
  </si>
  <si>
    <t>C-APH 20</t>
  </si>
  <si>
    <t>Social Worker</t>
  </si>
  <si>
    <t>C-APH 21</t>
  </si>
  <si>
    <t>Counter Salesman</t>
  </si>
  <si>
    <t>C-APH 22</t>
  </si>
  <si>
    <t>Some College</t>
  </si>
  <si>
    <t>Nurse</t>
  </si>
  <si>
    <t>C-APH 24</t>
  </si>
  <si>
    <t>C-APH 25</t>
  </si>
  <si>
    <t>Mechanic</t>
  </si>
  <si>
    <t>C-APH 26</t>
  </si>
  <si>
    <t xml:space="preserve">Community College </t>
  </si>
  <si>
    <t>Sheriff</t>
  </si>
  <si>
    <t>Computer Network Analyst</t>
  </si>
  <si>
    <t>Dental Assistant</t>
  </si>
  <si>
    <t>Graduate School Graduate</t>
  </si>
  <si>
    <t>Electrical Engineer</t>
  </si>
  <si>
    <t>dancing, singing</t>
  </si>
  <si>
    <t>Handedness</t>
  </si>
  <si>
    <t>Rural/ Urban</t>
  </si>
  <si>
    <t>Live as adult</t>
  </si>
  <si>
    <t>C-APH 27</t>
  </si>
  <si>
    <t>Sales Manager</t>
  </si>
  <si>
    <t>C-APH 29</t>
  </si>
  <si>
    <t>Trade School</t>
  </si>
  <si>
    <t>golfing, computer, internet, action, horror and science fiction films</t>
  </si>
  <si>
    <t>non-denom</t>
  </si>
  <si>
    <t>periodically</t>
  </si>
  <si>
    <t>embolism L medial occipitotemporal gyrus and L inferior trmporal gyrus</t>
  </si>
  <si>
    <t>wife, three pre-teen and teenage duaghters</t>
  </si>
  <si>
    <t>Germany, TX (military)</t>
  </si>
  <si>
    <t>cities, town</t>
  </si>
  <si>
    <t>IL, TX, CA, Japan for military</t>
  </si>
  <si>
    <t>motorcycles, pets, car repair</t>
  </si>
  <si>
    <t>nondenom</t>
  </si>
  <si>
    <t>Car Salesman</t>
  </si>
  <si>
    <t>C-APH 37</t>
  </si>
  <si>
    <t>Sales, hotel management</t>
  </si>
  <si>
    <t>C-APH 39</t>
  </si>
  <si>
    <t>C-APH 40</t>
  </si>
  <si>
    <t>Health Technician</t>
  </si>
  <si>
    <t>C-APH41</t>
  </si>
  <si>
    <t>Secretary, office manager</t>
  </si>
  <si>
    <t>C-APH43</t>
  </si>
  <si>
    <t>key punch operator, candy maker, gift-wrapper, salesperson</t>
  </si>
  <si>
    <t>data processing</t>
  </si>
  <si>
    <t>C-NBI 01</t>
  </si>
  <si>
    <t>Some grad school</t>
  </si>
  <si>
    <t>Special ed teacher</t>
  </si>
  <si>
    <t>Non-brain-injured</t>
  </si>
  <si>
    <t>C-NBI 02</t>
  </si>
  <si>
    <t>Junior college</t>
  </si>
  <si>
    <t>technology R&amp;D</t>
  </si>
  <si>
    <t>C-NBI 03</t>
  </si>
  <si>
    <t>Grad school graduate (MBA, JD)</t>
  </si>
  <si>
    <t>Lawyer</t>
  </si>
  <si>
    <t>C-NBI 04</t>
  </si>
  <si>
    <t>College gradute (bachelor's)</t>
  </si>
  <si>
    <t>Special ed. Teacher</t>
  </si>
  <si>
    <t>C-NBI 05</t>
  </si>
  <si>
    <t>Presbyterian</t>
  </si>
  <si>
    <t>Every 2nd or third week</t>
  </si>
  <si>
    <t>lateral L frontal  lobe</t>
  </si>
  <si>
    <t>house</t>
  </si>
  <si>
    <t>none</t>
  </si>
  <si>
    <t>Texas</t>
  </si>
  <si>
    <t>rural</t>
  </si>
  <si>
    <t>urban</t>
  </si>
  <si>
    <t>no</t>
  </si>
  <si>
    <t>single</t>
  </si>
  <si>
    <t>dominos, eating out</t>
  </si>
  <si>
    <t>wife, son , grandson</t>
  </si>
  <si>
    <t>OH</t>
  </si>
  <si>
    <t>town</t>
  </si>
  <si>
    <t>city</t>
  </si>
  <si>
    <t>yes</t>
  </si>
  <si>
    <t>married</t>
  </si>
  <si>
    <t>woodworking</t>
  </si>
  <si>
    <t>C-APH 04</t>
  </si>
  <si>
    <t>C-APH 05</t>
  </si>
  <si>
    <t>sister</t>
  </si>
  <si>
    <t>small town, rural</t>
  </si>
  <si>
    <t>walking, fishing, TV</t>
  </si>
  <si>
    <t>Did not participate.  Logistic difficulty, very busy, could not schedule</t>
  </si>
  <si>
    <t>declined participation - too ill</t>
  </si>
  <si>
    <t>disqualified - too apraxic</t>
  </si>
  <si>
    <t>empty slot - no participant</t>
  </si>
  <si>
    <t>logistic difficulty - is a trucker; is willing but has erratic scheduling</t>
  </si>
  <si>
    <t>logistic difficulty - phone ringing but no answer</t>
  </si>
  <si>
    <t>Cook, truck deiver, DART supervisor</t>
  </si>
  <si>
    <t>L CVA - left frontal region</t>
  </si>
  <si>
    <t xml:space="preserve">mother </t>
  </si>
  <si>
    <t>CO,NM, TX</t>
  </si>
  <si>
    <t>church, the boat, see T-shirts</t>
  </si>
  <si>
    <t>L CVA - ischemic infarct</t>
  </si>
  <si>
    <t>minister, work with Bible School</t>
  </si>
  <si>
    <t>logistic difficulty - family fully out of contact with her and not speaking to her</t>
  </si>
  <si>
    <t>A-APH 34</t>
  </si>
  <si>
    <t>A-APH 35</t>
  </si>
  <si>
    <t xml:space="preserve">L CVA - L Basal Ganglia </t>
  </si>
  <si>
    <t>Qualification</t>
  </si>
  <si>
    <t>qualified</t>
  </si>
  <si>
    <t>Roman Catholic</t>
  </si>
  <si>
    <t>ues</t>
  </si>
  <si>
    <t>town, suburb</t>
  </si>
  <si>
    <t>wife, daughter, grandsons</t>
  </si>
  <si>
    <t>go to church</t>
  </si>
  <si>
    <t>Church of God in Christ</t>
  </si>
  <si>
    <t>Administrative assistant</t>
  </si>
  <si>
    <t>C-NBI 14</t>
  </si>
  <si>
    <t>C-NBI 15</t>
  </si>
  <si>
    <t>C-NBI 16</t>
  </si>
  <si>
    <t>C-NBI 17</t>
  </si>
  <si>
    <t>C-APH 23</t>
  </si>
  <si>
    <t xml:space="preserve">Buyer, Lg. Dept store, Secretary </t>
  </si>
  <si>
    <t>foreign travel for work, window shopping, gardening, jewelry making, handcrafts</t>
  </si>
  <si>
    <t>AK, TX, WY, OK</t>
  </si>
  <si>
    <t>rural, small town, city</t>
  </si>
  <si>
    <t>Government-Judge</t>
  </si>
  <si>
    <t>2 years technical college</t>
  </si>
  <si>
    <t>mother, sales</t>
  </si>
  <si>
    <t>C-NBI 18</t>
  </si>
  <si>
    <t>C-NBI 19</t>
  </si>
  <si>
    <t>C-NBI 20</t>
  </si>
  <si>
    <t>Building maintenance worker/gardener</t>
  </si>
  <si>
    <t>Waitress, bartender, cashier, bookeeping, graphics, photography</t>
  </si>
  <si>
    <t>High school (GED)</t>
  </si>
  <si>
    <t>Construction worker, foundation inspector</t>
  </si>
  <si>
    <t>C-APH 19</t>
  </si>
  <si>
    <t>Master's degree</t>
  </si>
  <si>
    <t>University instructor (sociology)</t>
  </si>
  <si>
    <t>Janitor</t>
  </si>
  <si>
    <t>Airport Skycap</t>
  </si>
  <si>
    <t>Holyness</t>
  </si>
  <si>
    <t>walk, sightsee at museums, watch plays</t>
  </si>
  <si>
    <t>Operations Manager - Sears</t>
  </si>
  <si>
    <t>CA, TX</t>
  </si>
  <si>
    <t>arts and crafts</t>
  </si>
  <si>
    <t>Trade school (1 yr)</t>
  </si>
  <si>
    <t>LVN</t>
  </si>
  <si>
    <t>A-APH 01</t>
  </si>
  <si>
    <t>H.R. Assistant</t>
  </si>
  <si>
    <t>A-APH 03</t>
  </si>
  <si>
    <t>A-APH 04</t>
  </si>
  <si>
    <t>A-APH 08</t>
  </si>
  <si>
    <t>Some Community College</t>
  </si>
  <si>
    <t>Car Cleaner</t>
  </si>
  <si>
    <t>A-APH 09</t>
  </si>
  <si>
    <t>Teaching</t>
  </si>
  <si>
    <t>A-APH 10</t>
  </si>
  <si>
    <t>File Clerk</t>
  </si>
  <si>
    <t>A-APH 11</t>
  </si>
  <si>
    <t>Community College</t>
  </si>
  <si>
    <t>Supervisor</t>
  </si>
  <si>
    <t>A-APH 14</t>
  </si>
  <si>
    <t>Accounting</t>
  </si>
  <si>
    <t>A-APH 15</t>
  </si>
  <si>
    <t>Bartender</t>
  </si>
  <si>
    <t>A-APH 17</t>
  </si>
  <si>
    <t>A-APH 18</t>
  </si>
  <si>
    <t>not administered</t>
  </si>
  <si>
    <t>Community college</t>
  </si>
  <si>
    <t>cook, waiter</t>
  </si>
  <si>
    <t>Personnel Assistant</t>
  </si>
  <si>
    <t>adult daughter</t>
  </si>
  <si>
    <t>Panama</t>
  </si>
  <si>
    <t>America</t>
  </si>
  <si>
    <t>see plays, concerts</t>
  </si>
  <si>
    <t>Angelic</t>
  </si>
  <si>
    <t>adult son</t>
  </si>
  <si>
    <t>IL, IA, TX</t>
  </si>
  <si>
    <t>IA, TX</t>
  </si>
  <si>
    <t>fishing, walking</t>
  </si>
  <si>
    <t>working with wood</t>
  </si>
  <si>
    <t>CA</t>
  </si>
  <si>
    <t>reading, making jewelry</t>
  </si>
  <si>
    <t xml:space="preserve"> </t>
  </si>
  <si>
    <t>playing sports, riding 4-wheelers</t>
  </si>
  <si>
    <t>Penecostal</t>
  </si>
  <si>
    <t>young daughter (10 yrs old) and son (7 yrs old)</t>
  </si>
  <si>
    <t>travel</t>
  </si>
  <si>
    <t>(Unable to obtain WAB ex post facto.  Moved, with no phone or forwarding address.)</t>
  </si>
  <si>
    <t>Did not participate.  Disqualified, too much education.</t>
  </si>
  <si>
    <t xml:space="preserve"> left frontal lobe</t>
  </si>
  <si>
    <t>Not scored. (Not aphasic)</t>
  </si>
  <si>
    <t>CNA at Nursing Home</t>
  </si>
  <si>
    <t>Testing Date</t>
  </si>
  <si>
    <t>Date of Stroke</t>
  </si>
  <si>
    <t>Europe with armed services, travel in Europe and Greece, LA, TX</t>
  </si>
  <si>
    <t>Kareoke, building furniture</t>
  </si>
  <si>
    <t>L parietal lobe</t>
  </si>
  <si>
    <t>IA</t>
  </si>
  <si>
    <t xml:space="preserve">L MCA embolic stroke envolving L temporal lobe </t>
  </si>
  <si>
    <t>husband, two young sons</t>
  </si>
  <si>
    <t>CA, LA, TX, Japan</t>
  </si>
  <si>
    <t>cities</t>
  </si>
  <si>
    <t>L Parietal intracerebral hemorrhage</t>
  </si>
  <si>
    <t>photography, scrapbooking, spending time with children</t>
  </si>
  <si>
    <t>gardening</t>
  </si>
  <si>
    <t>Sales</t>
  </si>
  <si>
    <t>C-APH 31</t>
  </si>
  <si>
    <t>G.E.D.</t>
  </si>
  <si>
    <t>Salesman</t>
  </si>
  <si>
    <t>C-APH 32</t>
  </si>
  <si>
    <t>Operations Manager</t>
  </si>
  <si>
    <t>C-APH 33</t>
  </si>
  <si>
    <t>Community College Graduate</t>
  </si>
  <si>
    <t>Assembly</t>
  </si>
  <si>
    <t>C-APH 35</t>
  </si>
  <si>
    <t>C-APH 36</t>
  </si>
  <si>
    <t>acute L parieto-occipital temporal stroke</t>
  </si>
  <si>
    <t>right</t>
  </si>
  <si>
    <t>House</t>
  </si>
  <si>
    <t>Wife</t>
  </si>
  <si>
    <t>TX</t>
  </si>
  <si>
    <t>Urban</t>
  </si>
  <si>
    <t>2 times</t>
  </si>
  <si>
    <t>yes, previously divorced</t>
  </si>
  <si>
    <t xml:space="preserve">tennis, going out to dinner, dancing </t>
  </si>
  <si>
    <t>Methodist</t>
  </si>
  <si>
    <t>Trade school</t>
  </si>
  <si>
    <t>Master carpenter</t>
  </si>
  <si>
    <t xml:space="preserve">College Graduate </t>
  </si>
  <si>
    <t>Theater Director/ Receptionist</t>
  </si>
  <si>
    <t>Operater at physical plant</t>
  </si>
  <si>
    <t>Postal worker</t>
  </si>
  <si>
    <t>disqualified - too old</t>
  </si>
  <si>
    <t>declined participation after information meeting</t>
  </si>
  <si>
    <t>disqualified - dysarthric</t>
  </si>
  <si>
    <t>logistic difficulty - unable to contact</t>
  </si>
  <si>
    <t>disqualified - TBI</t>
  </si>
  <si>
    <t>declined participation</t>
  </si>
  <si>
    <t>disqualified - failed hearing screening</t>
  </si>
  <si>
    <t>disqualified - too mild</t>
  </si>
  <si>
    <t>declined participation tacitly by not responding after info mtg</t>
  </si>
  <si>
    <t>interviewed, disqualified, frontal TBI GSW</t>
  </si>
  <si>
    <t>C-APH 46</t>
  </si>
  <si>
    <t>made contact after study had been closed</t>
  </si>
  <si>
    <t>n</t>
  </si>
  <si>
    <t>disqualified- too much education</t>
  </si>
  <si>
    <t>Did not participate, Declined paticipation due to illness</t>
  </si>
  <si>
    <t>Time post onset in years</t>
  </si>
  <si>
    <t>Carpenter</t>
  </si>
  <si>
    <t>mom and dad</t>
  </si>
  <si>
    <t>dancing, community service, drafting, graphhic art, woodbuilding</t>
  </si>
  <si>
    <t>--------</t>
  </si>
  <si>
    <t>L posterior frontal infarct</t>
  </si>
  <si>
    <t>L CVAs May 95 and March 99</t>
  </si>
  <si>
    <t>4 pervious strokes subclinican dx'd at times of Oct 2000 stroke</t>
  </si>
  <si>
    <t>no exact date of stroke given -  stroke happened at 56 yrs old</t>
  </si>
  <si>
    <t>small L stroke Feb 01 causisng mild R sided weakness</t>
  </si>
  <si>
    <t>history of TIAs</t>
  </si>
  <si>
    <t>history of TIAs - Dec 96; July, Aug, Sept 98; Jan 99; L CVA Nov 01</t>
  </si>
  <si>
    <t>CVA - Apr 03 affecting L hand and speech</t>
  </si>
  <si>
    <t xml:space="preserve">CVA in 2006 - no mention of this stroke in medical records </t>
  </si>
  <si>
    <t>Catholic</t>
  </si>
  <si>
    <t>Episcopal</t>
  </si>
  <si>
    <t>listening to music</t>
  </si>
  <si>
    <t>no medical records</t>
  </si>
  <si>
    <t xml:space="preserve">L frotal lobe hemorrhage </t>
  </si>
  <si>
    <t>male friend</t>
  </si>
  <si>
    <t>No</t>
  </si>
  <si>
    <t>logistic difficulty - interviewer ill, participant lives out of town</t>
  </si>
  <si>
    <t>too young - 31 yr old female</t>
  </si>
  <si>
    <t>too young - 39 yr old anc college degree</t>
  </si>
  <si>
    <t>too old - 79 and master's degree</t>
  </si>
  <si>
    <t>too much education - master's coursework</t>
  </si>
  <si>
    <t xml:space="preserve">L CVA - MCA infarct </t>
  </si>
  <si>
    <t>L CVA - hematoma in L frontal lobe, and basal ganglia</t>
  </si>
  <si>
    <t>mother</t>
  </si>
  <si>
    <t>puzzles, knitting</t>
  </si>
  <si>
    <t xml:space="preserve">yes </t>
  </si>
  <si>
    <t>golf, swimming, bingo</t>
  </si>
  <si>
    <t>once in awhile</t>
  </si>
  <si>
    <t xml:space="preserve">L CVA - L caudate internal capsule, and basal ganglia </t>
  </si>
  <si>
    <t>Italy, England, MO, TX</t>
  </si>
  <si>
    <t>United Methodist</t>
  </si>
  <si>
    <t xml:space="preserve">L thalamic ischemic stroke </t>
  </si>
  <si>
    <t>wife, adult daughter and teenage son and daughter</t>
  </si>
  <si>
    <t>NJ</t>
  </si>
  <si>
    <t>RI, TX</t>
  </si>
  <si>
    <t>golf, chess, dominos, fishing</t>
  </si>
  <si>
    <t>Childcare, Maid</t>
  </si>
  <si>
    <t>ciry</t>
  </si>
  <si>
    <t>adult daughter, grandson</t>
  </si>
  <si>
    <t>IL, TX</t>
  </si>
  <si>
    <t>playing piano, tap dancing</t>
  </si>
  <si>
    <t>husband, great nephew (10 yrs old)</t>
  </si>
  <si>
    <t>DC</t>
  </si>
  <si>
    <t>reading, volunteering</t>
  </si>
  <si>
    <t>golf, fishing</t>
  </si>
  <si>
    <t>Administrative, Accounting</t>
  </si>
  <si>
    <t>husband, 2 teenage sons, 1 teenage daughter</t>
  </si>
  <si>
    <t>KY, CO, IN, DC</t>
  </si>
  <si>
    <t>reading novels</t>
  </si>
  <si>
    <t>Non-denominational</t>
  </si>
  <si>
    <t xml:space="preserve">Non-denominational </t>
  </si>
  <si>
    <t>wife, 3 daughters (17, 13, 6 yrs old)</t>
  </si>
  <si>
    <t>sports</t>
  </si>
  <si>
    <t>rural area</t>
  </si>
  <si>
    <t>reading, baking</t>
  </si>
  <si>
    <t>reading, internet</t>
  </si>
  <si>
    <t>n/a</t>
  </si>
  <si>
    <t>adult son, 2 adult daughters, 1 grandaughter, 3 grandsons</t>
  </si>
  <si>
    <t>seperated</t>
  </si>
  <si>
    <t xml:space="preserve">sewing, cooking, doing word books </t>
  </si>
  <si>
    <t>fishing, attending sporting events</t>
  </si>
  <si>
    <t>Community College, Assoc.'s degree (2 yrs)</t>
  </si>
  <si>
    <t>Reason for non-participation</t>
  </si>
  <si>
    <t>A-NBI 33</t>
  </si>
  <si>
    <t>Tx</t>
  </si>
  <si>
    <t>Yes</t>
  </si>
  <si>
    <t>separated</t>
  </si>
  <si>
    <t>Customer service/clerical</t>
  </si>
  <si>
    <t>walking</t>
  </si>
  <si>
    <t>payment</t>
  </si>
  <si>
    <t>"---</t>
  </si>
  <si>
    <t>?</t>
  </si>
  <si>
    <t>self</t>
  </si>
  <si>
    <t>(not reported for adulthood; fed lab animals and worked in neighborhood store as teenager); SES level interpolated from other participants with his ed'n level in racial group</t>
  </si>
  <si>
    <t>(Not reported; See notes in file.  SES level interpolated, based on Ed'n</t>
  </si>
  <si>
    <t>not administered, mild</t>
  </si>
  <si>
    <t>mild</t>
  </si>
  <si>
    <t>mild-moderate</t>
  </si>
  <si>
    <t>moderate</t>
  </si>
  <si>
    <t>severe</t>
  </si>
  <si>
    <t>very mild</t>
  </si>
  <si>
    <t>normal</t>
  </si>
  <si>
    <t>SUM</t>
  </si>
  <si>
    <t>A-APH</t>
  </si>
  <si>
    <t>C-APH</t>
  </si>
  <si>
    <t>moderate-severe</t>
  </si>
  <si>
    <t>mod-severe</t>
  </si>
  <si>
    <t>(n=12)</t>
  </si>
  <si>
    <t>(n=9)</t>
  </si>
  <si>
    <t>(n=13)</t>
  </si>
  <si>
    <t>(n=15)</t>
  </si>
  <si>
    <t xml:space="preserve">&gt;93.8=normal; 85+ is mild; 65 to 84 is mild-moderate; 45 to 64 is moderate; 25 to 44 is moderate-severe </t>
  </si>
  <si>
    <t>male:female</t>
  </si>
  <si>
    <t>"5:7</t>
  </si>
  <si>
    <t>"4:5</t>
  </si>
  <si>
    <t>"9:12</t>
  </si>
  <si>
    <t>Normal</t>
  </si>
  <si>
    <t>"6:12</t>
  </si>
  <si>
    <t>"8:5</t>
  </si>
  <si>
    <t>"8:7</t>
  </si>
  <si>
    <t>"16:12</t>
  </si>
  <si>
    <t>"5:9</t>
  </si>
  <si>
    <t>ANALYSIS OF REASONS FOR NON-PARTICIPATION</t>
  </si>
  <si>
    <t>Declined to participate</t>
  </si>
  <si>
    <t>Scheduling difficulty</t>
  </si>
  <si>
    <t>Did not meet study criteria</t>
  </si>
  <si>
    <t>C-NBI</t>
  </si>
  <si>
    <t>A-NBI</t>
  </si>
  <si>
    <t>Bible College Graduate</t>
  </si>
  <si>
    <t>Step 1: </t>
  </si>
  <si>
    <t>Excel spreadsheet “01, NIH GRANT DEMOGRAPHICS, TPO and WAB, SUPER COMPLETE, OCTOBER 2008” composed of three workbooks:</t>
  </si>
  <si>
    <t>Master Data (white = qualified participant; green = disqualified participant)</t>
  </si>
  <si>
    <t>Participant demographics</t>
  </si>
  <si>
    <t>Participant aphasia, stroke, TPO handedness information</t>
  </si>
  <si>
    <t>Aphasia Severity Range analysis</t>
  </si>
  <si>
    <t>Reasons for non-participation (as part of the characterization of the sample derived from the population)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</si>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</sst>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" fontId="2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 shrinkToFi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wrapText="1" shrinkToFit="1"/>
    </xf>
    <xf numFmtId="0" fontId="2" fillId="0" borderId="1" xfId="0" applyFont="1" applyBorder="1" applyAlignment="1">
      <alignment horizontal="left" wrapText="1" shrinkToFit="1"/>
    </xf>
    <xf numFmtId="1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 shrinkToFi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wrapText="1" shrinkToFit="1"/>
    </xf>
    <xf numFmtId="0" fontId="2" fillId="0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 shrinkToFi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/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2" fontId="2" fillId="0" borderId="1" xfId="0" quotePrefix="1" applyNumberFormat="1" applyFont="1" applyFill="1" applyBorder="1"/>
    <xf numFmtId="14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left"/>
    </xf>
    <xf numFmtId="2" fontId="2" fillId="0" borderId="1" xfId="0" quotePrefix="1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2" fontId="2" fillId="0" borderId="1" xfId="0" quotePrefix="1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6" fontId="2" fillId="0" borderId="1" xfId="0" applyNumberFormat="1" applyFont="1" applyBorder="1" applyAlignment="1">
      <alignment horizontal="left" vertical="center" wrapText="1"/>
    </xf>
    <xf numFmtId="6" fontId="2" fillId="2" borderId="1" xfId="0" applyNumberFormat="1" applyFont="1" applyFill="1" applyBorder="1" applyAlignment="1">
      <alignment horizontal="left" wrapText="1"/>
    </xf>
    <xf numFmtId="6" fontId="2" fillId="0" borderId="1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  <xf numFmtId="2" fontId="0" fillId="0" borderId="3" xfId="0" applyNumberFormat="1" applyFill="1" applyBorder="1"/>
    <xf numFmtId="20" fontId="0" fillId="0" borderId="0" xfId="0" applyNumberFormat="1"/>
    <xf numFmtId="9" fontId="0" fillId="0" borderId="0" xfId="1" applyFont="1"/>
    <xf numFmtId="15" fontId="0" fillId="0" borderId="0" xfId="0" applyNumberForma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1"/>
  <sheetViews>
    <sheetView zoomScale="80" zoomScaleNormal="80" zoomScalePageLayoutView="80" workbookViewId="0">
      <pane ySplit="1060" topLeftCell="A32" activePane="bottomLeft"/>
      <selection activeCell="A2" sqref="A2"/>
      <selection pane="bottomLeft" activeCell="AD56" sqref="AD56"/>
    </sheetView>
  </sheetViews>
  <sheetFormatPr baseColWidth="10" defaultColWidth="8.83203125" defaultRowHeight="30" customHeight="1" x14ac:dyDescent="0"/>
  <cols>
    <col min="1" max="1" width="8.83203125" style="7"/>
    <col min="2" max="2" width="7.5" style="7" bestFit="1" customWidth="1"/>
    <col min="3" max="3" width="12.6640625" style="3" customWidth="1"/>
    <col min="4" max="4" width="16.5" style="3" customWidth="1"/>
    <col min="5" max="5" width="9.6640625" style="3" customWidth="1"/>
    <col min="6" max="6" width="8.83203125" style="46"/>
    <col min="7" max="7" width="10.5" style="46" customWidth="1"/>
    <col min="8" max="8" width="8.5" style="3" bestFit="1" customWidth="1"/>
    <col min="9" max="9" width="17" style="46" customWidth="1"/>
    <col min="10" max="10" width="12.1640625" style="46" bestFit="1" customWidth="1"/>
    <col min="11" max="11" width="9.6640625" style="46" bestFit="1" customWidth="1"/>
    <col min="12" max="12" width="26.5" style="46" customWidth="1"/>
    <col min="13" max="13" width="27" style="46" customWidth="1"/>
    <col min="14" max="15" width="14.33203125" style="55" customWidth="1"/>
    <col min="16" max="16" width="11.6640625" style="56" bestFit="1" customWidth="1"/>
    <col min="17" max="17" width="19.83203125" style="56" customWidth="1"/>
    <col min="18" max="18" width="20" style="46" customWidth="1"/>
    <col min="19" max="19" width="8.83203125" style="46"/>
    <col min="20" max="20" width="14.1640625" style="46" customWidth="1"/>
    <col min="21" max="22" width="8.83203125" style="46"/>
    <col min="23" max="23" width="16.5" style="46" customWidth="1"/>
    <col min="24" max="26" width="8.83203125" style="46"/>
    <col min="27" max="27" width="19.1640625" style="46" customWidth="1"/>
    <col min="28" max="28" width="8.83203125" style="46"/>
    <col min="29" max="29" width="19.5" style="46" customWidth="1"/>
    <col min="30" max="16384" width="8.83203125" style="46"/>
  </cols>
  <sheetData>
    <row r="1" spans="1:30" s="3" customFormat="1" ht="51.75" customHeight="1">
      <c r="A1" s="7"/>
      <c r="B1" s="7" t="s">
        <v>636</v>
      </c>
      <c r="C1" s="27" t="s">
        <v>421</v>
      </c>
      <c r="D1" s="27" t="s">
        <v>629</v>
      </c>
      <c r="E1" s="27" t="s">
        <v>26</v>
      </c>
      <c r="F1" s="27" t="s">
        <v>27</v>
      </c>
      <c r="G1" s="27" t="s">
        <v>28</v>
      </c>
      <c r="H1" s="28" t="s">
        <v>28</v>
      </c>
      <c r="I1" s="27" t="s">
        <v>29</v>
      </c>
      <c r="J1" s="27" t="s">
        <v>61</v>
      </c>
      <c r="K1" s="27" t="s">
        <v>30</v>
      </c>
      <c r="L1" s="27" t="s">
        <v>658</v>
      </c>
      <c r="M1" s="27" t="s">
        <v>25</v>
      </c>
      <c r="N1" s="27" t="s">
        <v>508</v>
      </c>
      <c r="O1" s="27" t="s">
        <v>507</v>
      </c>
      <c r="P1" s="45" t="s">
        <v>562</v>
      </c>
      <c r="Q1" s="45" t="s">
        <v>178</v>
      </c>
      <c r="R1" s="29" t="s">
        <v>339</v>
      </c>
      <c r="S1" s="27" t="s">
        <v>149</v>
      </c>
      <c r="T1" s="27" t="s">
        <v>150</v>
      </c>
      <c r="U1" s="27" t="s">
        <v>151</v>
      </c>
      <c r="V1" s="27" t="s">
        <v>340</v>
      </c>
      <c r="W1" s="27" t="s">
        <v>341</v>
      </c>
      <c r="X1" s="27" t="s">
        <v>340</v>
      </c>
      <c r="Y1" s="27" t="s">
        <v>152</v>
      </c>
      <c r="Z1" s="27" t="s">
        <v>153</v>
      </c>
      <c r="AA1" s="27" t="s">
        <v>154</v>
      </c>
      <c r="AB1" s="27" t="s">
        <v>22</v>
      </c>
      <c r="AC1" s="27" t="s">
        <v>23</v>
      </c>
      <c r="AD1" s="27" t="s">
        <v>24</v>
      </c>
    </row>
    <row r="2" spans="1:30" ht="30" customHeight="1">
      <c r="A2" s="59" t="s">
        <v>31</v>
      </c>
      <c r="B2" s="62">
        <v>65</v>
      </c>
      <c r="C2" s="2" t="s">
        <v>422</v>
      </c>
      <c r="D2" s="1" t="s">
        <v>623</v>
      </c>
      <c r="E2" s="2">
        <v>64</v>
      </c>
      <c r="F2" s="5" t="s">
        <v>32</v>
      </c>
      <c r="G2" s="2" t="s">
        <v>33</v>
      </c>
      <c r="H2" s="3">
        <v>7</v>
      </c>
      <c r="I2" s="2" t="s">
        <v>34</v>
      </c>
      <c r="J2" s="2">
        <v>7</v>
      </c>
      <c r="K2" s="2">
        <v>95.2</v>
      </c>
      <c r="L2" s="2" t="s">
        <v>647</v>
      </c>
      <c r="M2" s="3" t="s">
        <v>531</v>
      </c>
      <c r="N2" s="39">
        <v>37712</v>
      </c>
      <c r="O2" s="39">
        <v>37900</v>
      </c>
      <c r="P2" s="35">
        <v>0.5</v>
      </c>
      <c r="Q2" s="35" t="s">
        <v>71</v>
      </c>
      <c r="R2" s="7" t="s">
        <v>532</v>
      </c>
      <c r="S2" s="2" t="s">
        <v>533</v>
      </c>
      <c r="T2" s="2" t="s">
        <v>534</v>
      </c>
      <c r="U2" s="2" t="s">
        <v>535</v>
      </c>
      <c r="V2" s="2" t="s">
        <v>536</v>
      </c>
      <c r="W2" s="2" t="s">
        <v>535</v>
      </c>
      <c r="X2" s="2" t="s">
        <v>536</v>
      </c>
      <c r="Y2" s="2" t="s">
        <v>537</v>
      </c>
      <c r="Z2" s="2" t="s">
        <v>538</v>
      </c>
      <c r="AA2" s="2" t="s">
        <v>539</v>
      </c>
      <c r="AB2" s="2" t="s">
        <v>540</v>
      </c>
      <c r="AC2" s="2" t="s">
        <v>381</v>
      </c>
      <c r="AD2" s="2" t="s">
        <v>382</v>
      </c>
    </row>
    <row r="3" spans="1:30" ht="34.5" customHeight="1">
      <c r="A3" s="7" t="s">
        <v>35</v>
      </c>
      <c r="B3" s="62">
        <v>65</v>
      </c>
      <c r="C3" s="3" t="s">
        <v>422</v>
      </c>
      <c r="D3" s="1" t="s">
        <v>623</v>
      </c>
      <c r="E3" s="3">
        <v>71</v>
      </c>
      <c r="F3" s="4" t="s">
        <v>36</v>
      </c>
      <c r="G3" s="3" t="s">
        <v>37</v>
      </c>
      <c r="H3" s="3">
        <v>6</v>
      </c>
      <c r="I3" s="3" t="s">
        <v>170</v>
      </c>
      <c r="J3" s="3">
        <v>7</v>
      </c>
      <c r="K3" s="3">
        <v>85.9</v>
      </c>
      <c r="L3" s="3" t="s">
        <v>644</v>
      </c>
      <c r="M3" s="3" t="s">
        <v>383</v>
      </c>
      <c r="N3" s="39">
        <v>36411</v>
      </c>
      <c r="O3" s="39">
        <v>37958</v>
      </c>
      <c r="P3" s="35">
        <f>DAYS360(N3,O3,FALSE)/365</f>
        <v>4.1780821917808222</v>
      </c>
      <c r="Q3" s="47" t="s">
        <v>72</v>
      </c>
      <c r="R3" s="3" t="s">
        <v>532</v>
      </c>
      <c r="S3" s="3" t="s">
        <v>384</v>
      </c>
      <c r="T3" s="3" t="s">
        <v>385</v>
      </c>
      <c r="U3" s="3" t="s">
        <v>386</v>
      </c>
      <c r="V3" s="3" t="s">
        <v>387</v>
      </c>
      <c r="W3" s="3" t="s">
        <v>131</v>
      </c>
      <c r="X3" s="3" t="s">
        <v>388</v>
      </c>
      <c r="Y3" s="3" t="s">
        <v>389</v>
      </c>
      <c r="Z3" s="3" t="s">
        <v>390</v>
      </c>
      <c r="AA3" s="3" t="s">
        <v>391</v>
      </c>
      <c r="AB3" s="3" t="s">
        <v>385</v>
      </c>
      <c r="AC3" s="3" t="s">
        <v>385</v>
      </c>
      <c r="AD3" s="3" t="s">
        <v>389</v>
      </c>
    </row>
    <row r="4" spans="1:30" ht="33" customHeight="1">
      <c r="A4" s="7" t="s">
        <v>171</v>
      </c>
      <c r="B4" s="62">
        <v>65</v>
      </c>
      <c r="C4" s="3" t="s">
        <v>422</v>
      </c>
      <c r="D4" s="1" t="s">
        <v>623</v>
      </c>
      <c r="E4" s="3">
        <v>70</v>
      </c>
      <c r="F4" s="4" t="s">
        <v>32</v>
      </c>
      <c r="G4" s="3" t="s">
        <v>37</v>
      </c>
      <c r="H4" s="3">
        <v>6</v>
      </c>
      <c r="I4" s="3" t="s">
        <v>172</v>
      </c>
      <c r="J4" s="3">
        <v>3</v>
      </c>
      <c r="K4" s="3">
        <v>97.7</v>
      </c>
      <c r="L4" s="3" t="s">
        <v>647</v>
      </c>
      <c r="M4" s="3" t="s">
        <v>73</v>
      </c>
      <c r="N4" s="39">
        <v>37601</v>
      </c>
      <c r="O4" s="39">
        <v>37951</v>
      </c>
      <c r="P4" s="35">
        <f>DAYS360(N4,O4,FALSE)/365</f>
        <v>0.9452054794520548</v>
      </c>
      <c r="Q4" s="47" t="s">
        <v>72</v>
      </c>
      <c r="R4" s="3" t="s">
        <v>532</v>
      </c>
      <c r="S4" s="3" t="s">
        <v>384</v>
      </c>
      <c r="T4" s="3" t="s">
        <v>392</v>
      </c>
      <c r="U4" s="3" t="s">
        <v>393</v>
      </c>
      <c r="V4" s="3" t="s">
        <v>394</v>
      </c>
      <c r="W4" s="3" t="s">
        <v>535</v>
      </c>
      <c r="X4" s="3" t="s">
        <v>395</v>
      </c>
      <c r="Y4" s="3" t="s">
        <v>396</v>
      </c>
      <c r="Z4" s="3" t="s">
        <v>397</v>
      </c>
      <c r="AA4" s="3" t="s">
        <v>398</v>
      </c>
      <c r="AB4" s="3" t="s">
        <v>136</v>
      </c>
      <c r="AC4" s="3" t="s">
        <v>576</v>
      </c>
      <c r="AD4" s="3" t="s">
        <v>396</v>
      </c>
    </row>
    <row r="5" spans="1:30" ht="30" customHeight="1">
      <c r="A5" s="13" t="s">
        <v>399</v>
      </c>
      <c r="B5" s="63">
        <v>0</v>
      </c>
      <c r="C5" s="10" t="s">
        <v>318</v>
      </c>
      <c r="D5" s="10" t="s">
        <v>122</v>
      </c>
      <c r="E5" s="10"/>
      <c r="F5" s="11" t="s">
        <v>36</v>
      </c>
      <c r="G5" s="10"/>
      <c r="H5" s="10"/>
      <c r="I5" s="10"/>
      <c r="J5" s="10"/>
      <c r="K5" s="10"/>
      <c r="L5" s="10"/>
      <c r="M5" s="10"/>
      <c r="N5" s="48"/>
      <c r="O5" s="48"/>
      <c r="P5" s="49"/>
      <c r="Q5" s="4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30" customHeight="1">
      <c r="A6" s="13" t="s">
        <v>400</v>
      </c>
      <c r="B6" s="63">
        <v>10</v>
      </c>
      <c r="C6" s="10" t="s">
        <v>318</v>
      </c>
      <c r="D6" s="10" t="s">
        <v>547</v>
      </c>
      <c r="E6" s="10"/>
      <c r="F6" s="11" t="s">
        <v>32</v>
      </c>
      <c r="G6" s="10"/>
      <c r="H6" s="10"/>
      <c r="I6" s="10"/>
      <c r="J6" s="10"/>
      <c r="K6" s="10"/>
      <c r="L6" s="10"/>
      <c r="M6" s="10"/>
      <c r="N6" s="48"/>
      <c r="O6" s="48"/>
      <c r="P6" s="49"/>
      <c r="Q6" s="49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0" customHeight="1">
      <c r="A7" s="7" t="s">
        <v>173</v>
      </c>
      <c r="B7" s="62">
        <v>65</v>
      </c>
      <c r="C7" s="3" t="s">
        <v>422</v>
      </c>
      <c r="D7" s="1" t="s">
        <v>623</v>
      </c>
      <c r="E7" s="3">
        <v>41</v>
      </c>
      <c r="F7" s="4" t="s">
        <v>32</v>
      </c>
      <c r="G7" s="3" t="s">
        <v>174</v>
      </c>
      <c r="H7" s="3">
        <v>2</v>
      </c>
      <c r="I7" s="3" t="s">
        <v>175</v>
      </c>
      <c r="J7" s="3">
        <v>3</v>
      </c>
      <c r="K7" s="3">
        <v>81.900000000000006</v>
      </c>
      <c r="L7" s="3" t="s">
        <v>644</v>
      </c>
      <c r="M7" s="3" t="s">
        <v>230</v>
      </c>
      <c r="N7" s="39">
        <v>35896</v>
      </c>
      <c r="O7" s="39">
        <v>37948</v>
      </c>
      <c r="P7" s="35">
        <f>DAYS360(N7,O7,FALSE)/365</f>
        <v>5.5397260273972604</v>
      </c>
      <c r="Q7" s="47" t="s">
        <v>72</v>
      </c>
      <c r="R7" s="3" t="s">
        <v>532</v>
      </c>
      <c r="S7" s="3" t="s">
        <v>384</v>
      </c>
      <c r="T7" s="3" t="s">
        <v>401</v>
      </c>
      <c r="U7" s="3" t="s">
        <v>535</v>
      </c>
      <c r="V7" s="3" t="s">
        <v>395</v>
      </c>
      <c r="W7" s="3" t="s">
        <v>535</v>
      </c>
      <c r="X7" s="3" t="s">
        <v>402</v>
      </c>
      <c r="Y7" s="3" t="s">
        <v>389</v>
      </c>
      <c r="Z7" s="3" t="s">
        <v>390</v>
      </c>
      <c r="AA7" s="3" t="s">
        <v>403</v>
      </c>
      <c r="AB7" s="3" t="s">
        <v>279</v>
      </c>
      <c r="AC7" s="3" t="s">
        <v>279</v>
      </c>
      <c r="AD7" s="3" t="s">
        <v>389</v>
      </c>
    </row>
    <row r="8" spans="1:30" ht="30" customHeight="1">
      <c r="A8" s="13" t="s">
        <v>231</v>
      </c>
      <c r="B8" s="63">
        <v>10</v>
      </c>
      <c r="C8" s="10" t="s">
        <v>318</v>
      </c>
      <c r="D8" s="10" t="s">
        <v>547</v>
      </c>
      <c r="E8" s="10"/>
      <c r="F8" s="11" t="s">
        <v>32</v>
      </c>
      <c r="G8" s="10"/>
      <c r="H8" s="10"/>
      <c r="I8" s="10"/>
      <c r="J8" s="10"/>
      <c r="K8" s="10"/>
      <c r="L8" s="10"/>
      <c r="M8" s="10"/>
      <c r="N8" s="48"/>
      <c r="O8" s="48"/>
      <c r="P8" s="49"/>
      <c r="Q8" s="4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30" customHeight="1">
      <c r="A9" s="13" t="s">
        <v>232</v>
      </c>
      <c r="B9" s="63">
        <v>0</v>
      </c>
      <c r="C9" s="10" t="s">
        <v>318</v>
      </c>
      <c r="D9" s="10" t="s">
        <v>548</v>
      </c>
      <c r="E9" s="10"/>
      <c r="F9" s="11" t="s">
        <v>36</v>
      </c>
      <c r="G9" s="10"/>
      <c r="H9" s="10"/>
      <c r="I9" s="10"/>
      <c r="J9" s="10"/>
      <c r="K9" s="10"/>
      <c r="L9" s="10"/>
      <c r="M9" s="10"/>
      <c r="N9" s="48"/>
      <c r="O9" s="48"/>
      <c r="P9" s="49"/>
      <c r="Q9" s="49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30" customHeight="1">
      <c r="A10" s="13" t="s">
        <v>233</v>
      </c>
      <c r="B10" s="63">
        <v>10</v>
      </c>
      <c r="C10" s="10" t="s">
        <v>318</v>
      </c>
      <c r="D10" s="10" t="s">
        <v>549</v>
      </c>
      <c r="E10" s="10"/>
      <c r="F10" s="11" t="s">
        <v>32</v>
      </c>
      <c r="G10" s="10"/>
      <c r="H10" s="10"/>
      <c r="I10" s="10"/>
      <c r="J10" s="10"/>
      <c r="K10" s="10"/>
      <c r="L10" s="10"/>
      <c r="M10" s="10"/>
      <c r="N10" s="48"/>
      <c r="O10" s="48"/>
      <c r="P10" s="49"/>
      <c r="Q10" s="4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30" customHeight="1">
      <c r="A11" s="7" t="s">
        <v>164</v>
      </c>
      <c r="B11" s="62">
        <v>65</v>
      </c>
      <c r="C11" s="3" t="s">
        <v>422</v>
      </c>
      <c r="D11" s="1" t="s">
        <v>623</v>
      </c>
      <c r="E11" s="3">
        <v>67</v>
      </c>
      <c r="F11" s="4" t="s">
        <v>32</v>
      </c>
      <c r="G11" s="3" t="s">
        <v>165</v>
      </c>
      <c r="H11" s="3">
        <v>5</v>
      </c>
      <c r="I11" s="3" t="s">
        <v>166</v>
      </c>
      <c r="J11" s="3">
        <v>6</v>
      </c>
      <c r="K11" s="3">
        <v>50.1</v>
      </c>
      <c r="L11" s="3" t="s">
        <v>645</v>
      </c>
      <c r="M11" s="3" t="s">
        <v>579</v>
      </c>
      <c r="N11" s="39">
        <v>33635</v>
      </c>
      <c r="O11" s="39">
        <v>38061</v>
      </c>
      <c r="P11" s="35">
        <f>DAYS360(N11,O11,FALSE)/365</f>
        <v>11.956164383561644</v>
      </c>
      <c r="Q11" s="47" t="s">
        <v>72</v>
      </c>
      <c r="R11" s="3" t="s">
        <v>532</v>
      </c>
      <c r="S11" s="3" t="s">
        <v>384</v>
      </c>
      <c r="T11" s="3" t="s">
        <v>59</v>
      </c>
      <c r="U11" s="3" t="s">
        <v>60</v>
      </c>
      <c r="V11" s="3" t="s">
        <v>395</v>
      </c>
      <c r="W11" s="3" t="s">
        <v>132</v>
      </c>
      <c r="X11" s="3" t="s">
        <v>62</v>
      </c>
      <c r="Y11" s="3" t="s">
        <v>396</v>
      </c>
      <c r="Z11" s="3" t="s">
        <v>397</v>
      </c>
      <c r="AA11" s="3" t="s">
        <v>63</v>
      </c>
      <c r="AB11" s="3" t="s">
        <v>381</v>
      </c>
      <c r="AC11" s="3" t="s">
        <v>381</v>
      </c>
      <c r="AD11" s="3" t="s">
        <v>396</v>
      </c>
    </row>
    <row r="12" spans="1:30" ht="45.75" customHeight="1">
      <c r="A12" s="7" t="s">
        <v>167</v>
      </c>
      <c r="B12" s="62">
        <v>65</v>
      </c>
      <c r="C12" s="3" t="s">
        <v>422</v>
      </c>
      <c r="D12" s="1" t="s">
        <v>623</v>
      </c>
      <c r="E12" s="3">
        <v>74</v>
      </c>
      <c r="F12" s="4" t="s">
        <v>36</v>
      </c>
      <c r="G12" s="3" t="s">
        <v>174</v>
      </c>
      <c r="H12" s="3">
        <v>2</v>
      </c>
      <c r="I12" s="3" t="s">
        <v>168</v>
      </c>
      <c r="J12" s="3">
        <v>4</v>
      </c>
      <c r="K12" s="3">
        <v>59.6</v>
      </c>
      <c r="L12" s="3" t="s">
        <v>645</v>
      </c>
      <c r="M12" s="3" t="s">
        <v>64</v>
      </c>
      <c r="N12" s="39">
        <v>33070</v>
      </c>
      <c r="O12" s="39">
        <v>38142</v>
      </c>
      <c r="P12" s="35">
        <f>DAYS360(N12,O12,FALSE)/365</f>
        <v>13.693150684931506</v>
      </c>
      <c r="Q12" s="35" t="s">
        <v>72</v>
      </c>
      <c r="R12" s="3" t="s">
        <v>532</v>
      </c>
      <c r="S12" s="3" t="s">
        <v>384</v>
      </c>
      <c r="T12" s="3" t="s">
        <v>65</v>
      </c>
      <c r="U12" s="3" t="s">
        <v>535</v>
      </c>
      <c r="V12" s="3" t="s">
        <v>66</v>
      </c>
      <c r="W12" s="3" t="s">
        <v>67</v>
      </c>
      <c r="X12" s="3" t="s">
        <v>395</v>
      </c>
      <c r="Y12" s="3" t="s">
        <v>396</v>
      </c>
      <c r="Z12" s="3" t="s">
        <v>68</v>
      </c>
      <c r="AA12" s="3" t="s">
        <v>69</v>
      </c>
      <c r="AB12" s="3" t="s">
        <v>576</v>
      </c>
      <c r="AC12" s="3" t="s">
        <v>576</v>
      </c>
      <c r="AD12" s="3" t="s">
        <v>396</v>
      </c>
    </row>
    <row r="13" spans="1:30" ht="30" customHeight="1">
      <c r="A13" s="13" t="s">
        <v>70</v>
      </c>
      <c r="B13" s="63">
        <v>0</v>
      </c>
      <c r="C13" s="10" t="s">
        <v>318</v>
      </c>
      <c r="D13" s="10" t="s">
        <v>547</v>
      </c>
      <c r="E13" s="10"/>
      <c r="F13" s="11" t="s">
        <v>36</v>
      </c>
      <c r="G13" s="10"/>
      <c r="H13" s="10"/>
      <c r="I13" s="10"/>
      <c r="J13" s="10"/>
      <c r="K13" s="10"/>
      <c r="L13" s="10"/>
      <c r="M13" s="10"/>
      <c r="N13" s="48"/>
      <c r="O13" s="48"/>
      <c r="P13" s="49"/>
      <c r="Q13" s="4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30" customHeight="1">
      <c r="A14" s="7" t="s">
        <v>169</v>
      </c>
      <c r="B14" s="62">
        <v>65</v>
      </c>
      <c r="C14" s="3" t="s">
        <v>422</v>
      </c>
      <c r="D14" s="1" t="s">
        <v>623</v>
      </c>
      <c r="E14" s="3">
        <v>62</v>
      </c>
      <c r="F14" s="4" t="s">
        <v>32</v>
      </c>
      <c r="G14" s="3" t="s">
        <v>336</v>
      </c>
      <c r="H14" s="3">
        <v>7</v>
      </c>
      <c r="I14" s="3" t="s">
        <v>337</v>
      </c>
      <c r="J14" s="3">
        <v>7</v>
      </c>
      <c r="K14" s="3">
        <v>84.7</v>
      </c>
      <c r="L14" s="3" t="s">
        <v>644</v>
      </c>
      <c r="M14" s="3" t="s">
        <v>255</v>
      </c>
      <c r="N14" s="39">
        <v>34665</v>
      </c>
      <c r="O14" s="39">
        <v>38184</v>
      </c>
      <c r="P14" s="35">
        <f>DAYS360(N14,O14,FALSE)/365</f>
        <v>9.5041095890410965</v>
      </c>
      <c r="Q14" s="35" t="s">
        <v>72</v>
      </c>
      <c r="R14" s="3" t="s">
        <v>532</v>
      </c>
      <c r="S14" s="3" t="s">
        <v>384</v>
      </c>
      <c r="T14" s="3" t="s">
        <v>59</v>
      </c>
      <c r="U14" s="3" t="s">
        <v>256</v>
      </c>
      <c r="V14" s="3" t="s">
        <v>395</v>
      </c>
      <c r="W14" s="3" t="s">
        <v>535</v>
      </c>
      <c r="X14" s="3" t="s">
        <v>395</v>
      </c>
      <c r="Y14" s="3" t="s">
        <v>396</v>
      </c>
      <c r="Z14" s="3" t="s">
        <v>397</v>
      </c>
      <c r="AA14" s="3" t="s">
        <v>250</v>
      </c>
      <c r="AB14" s="3" t="s">
        <v>576</v>
      </c>
      <c r="AC14" s="3" t="s">
        <v>576</v>
      </c>
      <c r="AD14" s="3" t="s">
        <v>396</v>
      </c>
    </row>
    <row r="15" spans="1:30" ht="33" customHeight="1">
      <c r="A15" s="7" t="s">
        <v>163</v>
      </c>
      <c r="B15" s="62">
        <v>65</v>
      </c>
      <c r="C15" s="3" t="s">
        <v>422</v>
      </c>
      <c r="D15" s="1" t="s">
        <v>623</v>
      </c>
      <c r="E15" s="3">
        <v>65</v>
      </c>
      <c r="F15" s="4" t="s">
        <v>32</v>
      </c>
      <c r="G15" s="3" t="s">
        <v>336</v>
      </c>
      <c r="H15" s="3">
        <v>7</v>
      </c>
      <c r="I15" s="3" t="s">
        <v>320</v>
      </c>
      <c r="J15" s="3">
        <v>7</v>
      </c>
      <c r="K15" s="3">
        <v>87.5</v>
      </c>
      <c r="L15" s="3" t="s">
        <v>643</v>
      </c>
      <c r="M15" s="3" t="s">
        <v>75</v>
      </c>
      <c r="N15" s="39">
        <v>35242</v>
      </c>
      <c r="O15" s="39">
        <v>38117</v>
      </c>
      <c r="P15" s="35">
        <f>DAYS360(N15,O15,FALSE)/365</f>
        <v>7.7643835616438359</v>
      </c>
      <c r="Q15" s="35" t="s">
        <v>74</v>
      </c>
      <c r="R15" s="3" t="s">
        <v>532</v>
      </c>
      <c r="S15" s="3" t="s">
        <v>384</v>
      </c>
      <c r="T15" s="3" t="s">
        <v>59</v>
      </c>
      <c r="U15" s="3" t="s">
        <v>535</v>
      </c>
      <c r="V15" s="3" t="s">
        <v>395</v>
      </c>
      <c r="W15" s="3" t="s">
        <v>133</v>
      </c>
      <c r="X15" s="3" t="s">
        <v>111</v>
      </c>
      <c r="Y15" s="3" t="s">
        <v>396</v>
      </c>
      <c r="Z15" s="3" t="s">
        <v>397</v>
      </c>
      <c r="AA15" s="3" t="s">
        <v>112</v>
      </c>
      <c r="AB15" s="3" t="s">
        <v>113</v>
      </c>
      <c r="AC15" s="3" t="s">
        <v>113</v>
      </c>
      <c r="AD15" s="3" t="s">
        <v>389</v>
      </c>
    </row>
    <row r="16" spans="1:30" ht="30" customHeight="1">
      <c r="A16" s="13" t="s">
        <v>251</v>
      </c>
      <c r="B16" s="63">
        <v>0</v>
      </c>
      <c r="C16" s="10" t="s">
        <v>318</v>
      </c>
      <c r="D16" s="10" t="s">
        <v>550</v>
      </c>
      <c r="E16" s="10"/>
      <c r="F16" s="11" t="s">
        <v>32</v>
      </c>
      <c r="G16" s="10"/>
      <c r="H16" s="10"/>
      <c r="I16" s="10"/>
      <c r="J16" s="10"/>
      <c r="K16" s="10"/>
      <c r="L16" s="10"/>
      <c r="M16" s="33"/>
      <c r="N16" s="34"/>
      <c r="O16" s="34"/>
      <c r="P16" s="38"/>
      <c r="Q16" s="38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30" customHeight="1">
      <c r="A17" s="13" t="s">
        <v>252</v>
      </c>
      <c r="B17" s="63">
        <v>0</v>
      </c>
      <c r="C17" s="10" t="s">
        <v>318</v>
      </c>
      <c r="D17" s="10" t="s">
        <v>551</v>
      </c>
      <c r="E17" s="10"/>
      <c r="F17" s="11" t="s">
        <v>36</v>
      </c>
      <c r="G17" s="10"/>
      <c r="H17" s="10"/>
      <c r="I17" s="10"/>
      <c r="J17" s="10"/>
      <c r="K17" s="10"/>
      <c r="L17" s="10"/>
      <c r="M17" s="10"/>
      <c r="N17" s="48"/>
      <c r="O17" s="48"/>
      <c r="P17" s="49"/>
      <c r="Q17" s="49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30" customHeight="1">
      <c r="A18" s="13" t="s">
        <v>253</v>
      </c>
      <c r="B18" s="63">
        <v>0</v>
      </c>
      <c r="C18" s="10" t="s">
        <v>318</v>
      </c>
      <c r="D18" s="10" t="s">
        <v>550</v>
      </c>
      <c r="E18" s="10"/>
      <c r="F18" s="11" t="s">
        <v>32</v>
      </c>
      <c r="G18" s="10"/>
      <c r="H18" s="10"/>
      <c r="I18" s="10"/>
      <c r="J18" s="10"/>
      <c r="K18" s="10"/>
      <c r="L18" s="10"/>
      <c r="M18" s="10"/>
      <c r="N18" s="48"/>
      <c r="O18" s="48"/>
      <c r="P18" s="49"/>
      <c r="Q18" s="4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30" customHeight="1">
      <c r="A19" s="13" t="s">
        <v>254</v>
      </c>
      <c r="B19" s="63">
        <v>0</v>
      </c>
      <c r="C19" s="10" t="s">
        <v>318</v>
      </c>
      <c r="D19" s="10" t="s">
        <v>552</v>
      </c>
      <c r="E19" s="10"/>
      <c r="F19" s="11" t="s">
        <v>36</v>
      </c>
      <c r="G19" s="10"/>
      <c r="H19" s="10"/>
      <c r="I19" s="10"/>
      <c r="J19" s="10"/>
      <c r="K19" s="10"/>
      <c r="L19" s="10"/>
      <c r="M19" s="10"/>
      <c r="N19" s="48"/>
      <c r="O19" s="48"/>
      <c r="P19" s="49"/>
      <c r="Q19" s="4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30" customHeight="1">
      <c r="A20" s="7" t="s">
        <v>449</v>
      </c>
      <c r="B20" s="62">
        <v>65</v>
      </c>
      <c r="C20" s="3" t="s">
        <v>422</v>
      </c>
      <c r="D20" s="1" t="s">
        <v>623</v>
      </c>
      <c r="E20" s="3">
        <v>67</v>
      </c>
      <c r="F20" s="4" t="s">
        <v>36</v>
      </c>
      <c r="G20" s="3" t="s">
        <v>450</v>
      </c>
      <c r="H20" s="3">
        <v>7</v>
      </c>
      <c r="I20" s="3" t="s">
        <v>451</v>
      </c>
      <c r="J20" s="3">
        <v>7</v>
      </c>
      <c r="K20" s="6">
        <v>81</v>
      </c>
      <c r="L20" s="6" t="s">
        <v>644</v>
      </c>
      <c r="M20" s="3" t="s">
        <v>114</v>
      </c>
      <c r="N20" s="39">
        <v>37313</v>
      </c>
      <c r="O20" s="39">
        <v>39307</v>
      </c>
      <c r="P20" s="35">
        <f>DAYS360(N20,O20,FALSE)/365</f>
        <v>5.3890410958904109</v>
      </c>
      <c r="Q20" s="47" t="s">
        <v>566</v>
      </c>
      <c r="R20" s="3" t="s">
        <v>532</v>
      </c>
      <c r="S20" s="3" t="s">
        <v>384</v>
      </c>
      <c r="T20" s="3" t="s">
        <v>385</v>
      </c>
      <c r="U20" s="3" t="s">
        <v>535</v>
      </c>
      <c r="V20" s="3" t="s">
        <v>395</v>
      </c>
      <c r="W20" s="3" t="s">
        <v>134</v>
      </c>
      <c r="X20" s="3" t="s">
        <v>115</v>
      </c>
      <c r="Y20" s="3" t="s">
        <v>271</v>
      </c>
      <c r="Z20" s="3" t="s">
        <v>274</v>
      </c>
      <c r="AA20" s="3" t="s">
        <v>117</v>
      </c>
      <c r="AB20" s="3" t="s">
        <v>119</v>
      </c>
      <c r="AC20" s="3" t="s">
        <v>118</v>
      </c>
      <c r="AD20" s="3" t="s">
        <v>389</v>
      </c>
    </row>
    <row r="21" spans="1:30" ht="30" customHeight="1">
      <c r="A21" s="7" t="s">
        <v>321</v>
      </c>
      <c r="B21" s="62">
        <v>65</v>
      </c>
      <c r="C21" s="3" t="s">
        <v>422</v>
      </c>
      <c r="D21" s="1" t="s">
        <v>623</v>
      </c>
      <c r="E21" s="3">
        <v>56</v>
      </c>
      <c r="F21" s="4" t="s">
        <v>36</v>
      </c>
      <c r="G21" s="3" t="s">
        <v>165</v>
      </c>
      <c r="H21" s="3">
        <v>5</v>
      </c>
      <c r="I21" s="3" t="s">
        <v>322</v>
      </c>
      <c r="J21" s="12">
        <v>7</v>
      </c>
      <c r="K21" s="3">
        <v>91.4</v>
      </c>
      <c r="L21" s="3" t="s">
        <v>643</v>
      </c>
      <c r="M21" s="3" t="s">
        <v>579</v>
      </c>
      <c r="N21" s="39">
        <v>36837</v>
      </c>
      <c r="O21" s="39">
        <v>38254</v>
      </c>
      <c r="P21" s="35">
        <f>DAYS360(N21,O21,FALSE)/365</f>
        <v>3.8273972602739725</v>
      </c>
      <c r="Q21" s="47" t="s">
        <v>566</v>
      </c>
      <c r="R21" s="3" t="s">
        <v>532</v>
      </c>
      <c r="S21" s="3" t="s">
        <v>120</v>
      </c>
      <c r="T21" s="3" t="s">
        <v>385</v>
      </c>
      <c r="U21" s="3" t="s">
        <v>121</v>
      </c>
      <c r="V21" s="3" t="s">
        <v>395</v>
      </c>
      <c r="W21" s="3" t="s">
        <v>135</v>
      </c>
      <c r="X21" s="3" t="s">
        <v>62</v>
      </c>
      <c r="Y21" s="3" t="s">
        <v>396</v>
      </c>
      <c r="Z21" s="3" t="s">
        <v>116</v>
      </c>
      <c r="AA21" s="3" t="s">
        <v>578</v>
      </c>
      <c r="AB21" s="3" t="s">
        <v>576</v>
      </c>
      <c r="AC21" s="3" t="s">
        <v>577</v>
      </c>
      <c r="AD21" s="3" t="s">
        <v>396</v>
      </c>
    </row>
    <row r="22" spans="1:30" ht="30" customHeight="1">
      <c r="A22" s="7" t="s">
        <v>323</v>
      </c>
      <c r="B22" s="62">
        <v>65</v>
      </c>
      <c r="C22" s="3" t="s">
        <v>422</v>
      </c>
      <c r="D22" s="1" t="s">
        <v>623</v>
      </c>
      <c r="E22" s="3">
        <v>47</v>
      </c>
      <c r="F22" s="4" t="s">
        <v>32</v>
      </c>
      <c r="G22" s="3" t="s">
        <v>174</v>
      </c>
      <c r="H22" s="3">
        <v>2</v>
      </c>
      <c r="I22" s="3" t="s">
        <v>324</v>
      </c>
      <c r="J22" s="3">
        <v>5</v>
      </c>
      <c r="K22" s="3">
        <v>87.8</v>
      </c>
      <c r="L22" s="3" t="s">
        <v>643</v>
      </c>
      <c r="M22" s="3" t="s">
        <v>580</v>
      </c>
      <c r="N22" s="39">
        <v>37537</v>
      </c>
      <c r="O22" s="39">
        <v>38093</v>
      </c>
      <c r="P22" s="35">
        <f>DAYS360(N22,O22,FALSE)/365</f>
        <v>1.5013698630136987</v>
      </c>
      <c r="Q22" s="47" t="s">
        <v>566</v>
      </c>
      <c r="R22" s="3" t="s">
        <v>270</v>
      </c>
      <c r="S22" s="3" t="s">
        <v>384</v>
      </c>
      <c r="T22" s="3" t="s">
        <v>581</v>
      </c>
      <c r="U22" s="3" t="s">
        <v>535</v>
      </c>
      <c r="V22" s="3" t="s">
        <v>395</v>
      </c>
      <c r="W22" s="3" t="s">
        <v>535</v>
      </c>
      <c r="X22" s="3" t="s">
        <v>395</v>
      </c>
      <c r="Y22" s="3" t="s">
        <v>582</v>
      </c>
      <c r="Z22" s="3" t="s">
        <v>390</v>
      </c>
      <c r="AA22" s="3" t="s">
        <v>269</v>
      </c>
      <c r="AB22" s="3" t="s">
        <v>137</v>
      </c>
      <c r="AC22" s="3" t="s">
        <v>137</v>
      </c>
      <c r="AD22" s="3" t="s">
        <v>389</v>
      </c>
    </row>
    <row r="23" spans="1:30" ht="30" customHeight="1">
      <c r="A23" s="7" t="s">
        <v>325</v>
      </c>
      <c r="B23" s="62">
        <v>65</v>
      </c>
      <c r="C23" s="3" t="s">
        <v>422</v>
      </c>
      <c r="D23" s="1" t="s">
        <v>623</v>
      </c>
      <c r="E23" s="3">
        <v>70</v>
      </c>
      <c r="F23" s="4" t="s">
        <v>36</v>
      </c>
      <c r="G23" s="3" t="s">
        <v>326</v>
      </c>
      <c r="H23" s="3">
        <v>4</v>
      </c>
      <c r="I23" s="3" t="s">
        <v>327</v>
      </c>
      <c r="J23" s="3">
        <v>7</v>
      </c>
      <c r="K23" s="3">
        <v>75.8</v>
      </c>
      <c r="L23" s="3" t="s">
        <v>644</v>
      </c>
      <c r="M23" s="3" t="s">
        <v>567</v>
      </c>
      <c r="N23" s="39">
        <v>37133</v>
      </c>
      <c r="O23" s="39">
        <v>38203</v>
      </c>
      <c r="P23" s="35">
        <f>DAYS360(N23,O23,FALSE)/365</f>
        <v>2.8876712328767122</v>
      </c>
      <c r="Q23" s="47" t="s">
        <v>566</v>
      </c>
      <c r="R23" s="3" t="s">
        <v>532</v>
      </c>
      <c r="S23" s="3" t="s">
        <v>384</v>
      </c>
      <c r="T23" s="3" t="s">
        <v>401</v>
      </c>
      <c r="U23" s="3" t="s">
        <v>535</v>
      </c>
      <c r="V23" s="3" t="s">
        <v>387</v>
      </c>
      <c r="W23" s="3" t="s">
        <v>535</v>
      </c>
      <c r="X23" s="3" t="s">
        <v>395</v>
      </c>
      <c r="Y23" s="3" t="s">
        <v>271</v>
      </c>
      <c r="Z23" s="3" t="s">
        <v>272</v>
      </c>
      <c r="AA23" s="3" t="s">
        <v>273</v>
      </c>
      <c r="AB23" s="3" t="s">
        <v>113</v>
      </c>
      <c r="AC23" s="3" t="s">
        <v>113</v>
      </c>
      <c r="AD23" s="3" t="s">
        <v>389</v>
      </c>
    </row>
    <row r="24" spans="1:30" ht="30" customHeight="1">
      <c r="A24" s="13" t="s">
        <v>434</v>
      </c>
      <c r="B24" s="63">
        <v>10</v>
      </c>
      <c r="C24" s="10" t="s">
        <v>318</v>
      </c>
      <c r="D24" s="10" t="s">
        <v>553</v>
      </c>
      <c r="E24" s="10"/>
      <c r="F24" s="11" t="s">
        <v>32</v>
      </c>
      <c r="G24" s="10"/>
      <c r="H24" s="10"/>
      <c r="I24" s="10"/>
      <c r="J24" s="10"/>
      <c r="K24" s="10"/>
      <c r="L24" s="10"/>
      <c r="M24" s="10"/>
      <c r="N24" s="48"/>
      <c r="O24" s="48"/>
      <c r="P24" s="49"/>
      <c r="Q24" s="4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30" customHeight="1">
      <c r="A25" s="7" t="s">
        <v>328</v>
      </c>
      <c r="B25" s="62">
        <v>65</v>
      </c>
      <c r="C25" s="3" t="s">
        <v>422</v>
      </c>
      <c r="D25" s="1" t="s">
        <v>623</v>
      </c>
      <c r="E25" s="3">
        <v>58</v>
      </c>
      <c r="F25" s="4" t="s">
        <v>36</v>
      </c>
      <c r="G25" s="3" t="s">
        <v>165</v>
      </c>
      <c r="H25" s="3">
        <v>5</v>
      </c>
      <c r="I25" s="3" t="s">
        <v>435</v>
      </c>
      <c r="J25" s="3">
        <v>6</v>
      </c>
      <c r="K25" s="4">
        <v>78.2</v>
      </c>
      <c r="L25" s="4" t="s">
        <v>644</v>
      </c>
      <c r="M25" s="3" t="s">
        <v>579</v>
      </c>
      <c r="N25" s="39">
        <v>33826</v>
      </c>
      <c r="O25" s="39">
        <v>38189</v>
      </c>
      <c r="P25" s="35">
        <f>DAYS360(N25,O25,FALSE)/365</f>
        <v>11.783561643835617</v>
      </c>
      <c r="Q25" s="47" t="s">
        <v>566</v>
      </c>
      <c r="R25" s="3" t="s">
        <v>532</v>
      </c>
      <c r="S25" s="7" t="s">
        <v>384</v>
      </c>
      <c r="T25" s="7" t="s">
        <v>385</v>
      </c>
      <c r="U25" s="7" t="s">
        <v>535</v>
      </c>
      <c r="V25" s="7" t="s">
        <v>395</v>
      </c>
      <c r="W25" s="7" t="s">
        <v>535</v>
      </c>
      <c r="X25" s="7" t="s">
        <v>395</v>
      </c>
      <c r="Y25" s="7" t="s">
        <v>389</v>
      </c>
      <c r="Z25" s="7" t="s">
        <v>390</v>
      </c>
      <c r="AA25" s="7" t="s">
        <v>436</v>
      </c>
      <c r="AB25" s="7" t="s">
        <v>540</v>
      </c>
      <c r="AC25" s="7" t="s">
        <v>540</v>
      </c>
      <c r="AD25" s="7" t="s">
        <v>389</v>
      </c>
    </row>
    <row r="26" spans="1:30" ht="30" customHeight="1">
      <c r="A26" s="7" t="s">
        <v>329</v>
      </c>
      <c r="B26" s="62">
        <v>65</v>
      </c>
      <c r="C26" s="3" t="s">
        <v>422</v>
      </c>
      <c r="D26" s="1" t="s">
        <v>623</v>
      </c>
      <c r="E26" s="3">
        <v>55</v>
      </c>
      <c r="F26" s="4" t="s">
        <v>32</v>
      </c>
      <c r="G26" s="3" t="s">
        <v>326</v>
      </c>
      <c r="H26" s="3">
        <v>4</v>
      </c>
      <c r="I26" s="3" t="s">
        <v>330</v>
      </c>
      <c r="J26" s="3">
        <v>4</v>
      </c>
      <c r="K26" s="3">
        <v>69.400000000000006</v>
      </c>
      <c r="L26" s="3" t="s">
        <v>644</v>
      </c>
      <c r="M26" s="3" t="s">
        <v>579</v>
      </c>
      <c r="N26" s="39">
        <v>36067</v>
      </c>
      <c r="O26" s="39">
        <v>38184</v>
      </c>
      <c r="P26" s="35">
        <f>DAYS360(N26,O26,FALSE)/365</f>
        <v>5.7178082191780826</v>
      </c>
      <c r="Q26" s="47" t="s">
        <v>566</v>
      </c>
      <c r="R26" s="3" t="s">
        <v>532</v>
      </c>
      <c r="S26" s="3" t="s">
        <v>384</v>
      </c>
      <c r="T26" s="3" t="s">
        <v>59</v>
      </c>
      <c r="U26" s="3" t="s">
        <v>535</v>
      </c>
      <c r="V26" s="3" t="s">
        <v>66</v>
      </c>
      <c r="W26" s="3" t="s">
        <v>437</v>
      </c>
      <c r="X26" s="3" t="s">
        <v>438</v>
      </c>
      <c r="Y26" s="3" t="s">
        <v>303</v>
      </c>
      <c r="Z26" s="3" t="s">
        <v>538</v>
      </c>
      <c r="AA26" s="3" t="s">
        <v>304</v>
      </c>
      <c r="AB26" s="3" t="s">
        <v>279</v>
      </c>
      <c r="AC26" s="3" t="s">
        <v>279</v>
      </c>
      <c r="AD26" s="3" t="s">
        <v>396</v>
      </c>
    </row>
    <row r="27" spans="1:30" ht="30" customHeight="1">
      <c r="A27" s="7" t="s">
        <v>331</v>
      </c>
      <c r="B27" s="62">
        <v>65</v>
      </c>
      <c r="C27" s="3" t="s">
        <v>422</v>
      </c>
      <c r="D27" s="1" t="s">
        <v>623</v>
      </c>
      <c r="E27" s="3">
        <v>55</v>
      </c>
      <c r="F27" s="4" t="s">
        <v>32</v>
      </c>
      <c r="G27" s="3" t="s">
        <v>332</v>
      </c>
      <c r="H27" s="3">
        <v>3</v>
      </c>
      <c r="I27" s="3" t="s">
        <v>333</v>
      </c>
      <c r="J27" s="3">
        <v>3</v>
      </c>
      <c r="K27" s="3">
        <v>83.3</v>
      </c>
      <c r="L27" s="3" t="s">
        <v>644</v>
      </c>
      <c r="M27" s="3" t="s">
        <v>307</v>
      </c>
      <c r="N27" s="39">
        <v>36586</v>
      </c>
      <c r="O27" s="39">
        <v>39177</v>
      </c>
      <c r="P27" s="35">
        <f>DAYS360(N27,O27,FALSE)/365</f>
        <v>6.9972602739726026</v>
      </c>
      <c r="Q27" s="35" t="s">
        <v>568</v>
      </c>
      <c r="R27" s="3" t="s">
        <v>532</v>
      </c>
      <c r="S27" s="3" t="s">
        <v>384</v>
      </c>
      <c r="T27" s="3" t="s">
        <v>305</v>
      </c>
      <c r="U27" s="3" t="s">
        <v>535</v>
      </c>
      <c r="V27" s="3" t="s">
        <v>395</v>
      </c>
      <c r="W27" s="3" t="s">
        <v>535</v>
      </c>
      <c r="X27" s="3" t="s">
        <v>395</v>
      </c>
      <c r="Y27" s="3" t="s">
        <v>396</v>
      </c>
      <c r="Z27" s="3" t="s">
        <v>397</v>
      </c>
      <c r="AA27" s="3" t="s">
        <v>398</v>
      </c>
      <c r="AB27" s="3" t="s">
        <v>306</v>
      </c>
      <c r="AC27" s="3" t="s">
        <v>306</v>
      </c>
      <c r="AD27" s="3" t="s">
        <v>389</v>
      </c>
    </row>
    <row r="28" spans="1:30" ht="30" customHeight="1">
      <c r="A28" s="7" t="s">
        <v>342</v>
      </c>
      <c r="B28" s="62">
        <v>65</v>
      </c>
      <c r="C28" s="3" t="s">
        <v>422</v>
      </c>
      <c r="D28" s="1" t="s">
        <v>623</v>
      </c>
      <c r="E28" s="3">
        <v>61</v>
      </c>
      <c r="F28" s="4" t="s">
        <v>32</v>
      </c>
      <c r="G28" s="3" t="s">
        <v>326</v>
      </c>
      <c r="H28" s="3">
        <v>4</v>
      </c>
      <c r="I28" s="3" t="s">
        <v>343</v>
      </c>
      <c r="J28" s="3">
        <v>6</v>
      </c>
      <c r="K28" s="3">
        <v>90.5</v>
      </c>
      <c r="L28" s="3" t="s">
        <v>643</v>
      </c>
      <c r="M28" s="3" t="s">
        <v>308</v>
      </c>
      <c r="N28" s="39">
        <v>36825</v>
      </c>
      <c r="O28" s="39">
        <v>38572</v>
      </c>
      <c r="P28" s="35">
        <f>DAYS360(N28,O28,FALSE)/365</f>
        <v>4.7178082191780826</v>
      </c>
      <c r="Q28" s="35" t="s">
        <v>569</v>
      </c>
      <c r="R28" s="3" t="s">
        <v>532</v>
      </c>
      <c r="S28" s="3" t="s">
        <v>384</v>
      </c>
      <c r="T28" s="3" t="s">
        <v>59</v>
      </c>
      <c r="U28" s="3" t="s">
        <v>535</v>
      </c>
      <c r="V28" s="3" t="s">
        <v>66</v>
      </c>
      <c r="W28" s="3" t="s">
        <v>309</v>
      </c>
      <c r="X28" s="3" t="s">
        <v>140</v>
      </c>
      <c r="Y28" s="3" t="s">
        <v>396</v>
      </c>
      <c r="Z28" s="3" t="s">
        <v>397</v>
      </c>
      <c r="AA28" s="3" t="s">
        <v>141</v>
      </c>
      <c r="AB28" s="3" t="s">
        <v>113</v>
      </c>
      <c r="AC28" s="3" t="s">
        <v>385</v>
      </c>
      <c r="AD28" s="3" t="s">
        <v>389</v>
      </c>
    </row>
    <row r="29" spans="1:30" ht="30" customHeight="1">
      <c r="A29" s="13" t="s">
        <v>142</v>
      </c>
      <c r="B29" s="63">
        <v>10</v>
      </c>
      <c r="C29" s="10" t="s">
        <v>318</v>
      </c>
      <c r="D29" s="10" t="s">
        <v>554</v>
      </c>
      <c r="E29" s="10"/>
      <c r="F29" s="11" t="s">
        <v>32</v>
      </c>
      <c r="G29" s="10"/>
      <c r="H29" s="10"/>
      <c r="I29" s="10"/>
      <c r="J29" s="10"/>
      <c r="K29" s="10"/>
      <c r="L29" s="10"/>
      <c r="M29" s="10"/>
      <c r="N29" s="48"/>
      <c r="O29" s="48"/>
      <c r="P29" s="49"/>
      <c r="Q29" s="4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30" customHeight="1">
      <c r="A30" s="7" t="s">
        <v>344</v>
      </c>
      <c r="B30" s="62">
        <v>65</v>
      </c>
      <c r="C30" s="3" t="s">
        <v>422</v>
      </c>
      <c r="D30" s="1" t="s">
        <v>623</v>
      </c>
      <c r="E30" s="3">
        <v>43</v>
      </c>
      <c r="F30" s="4" t="s">
        <v>36</v>
      </c>
      <c r="G30" s="3" t="s">
        <v>345</v>
      </c>
      <c r="H30" s="3">
        <v>3</v>
      </c>
      <c r="I30" s="3" t="s">
        <v>520</v>
      </c>
      <c r="J30" s="3">
        <v>5</v>
      </c>
      <c r="K30" s="3">
        <v>79.2</v>
      </c>
      <c r="L30" s="3" t="s">
        <v>644</v>
      </c>
      <c r="M30" s="3" t="s">
        <v>19</v>
      </c>
      <c r="N30" s="39">
        <v>35919</v>
      </c>
      <c r="O30" s="39">
        <v>38158</v>
      </c>
      <c r="P30" s="35">
        <f>DAYS360(N30,O30,FALSE)/365</f>
        <v>6.043835616438356</v>
      </c>
      <c r="Q30" s="47" t="s">
        <v>566</v>
      </c>
      <c r="R30" s="3" t="s">
        <v>532</v>
      </c>
      <c r="S30" s="3" t="s">
        <v>384</v>
      </c>
      <c r="T30" s="3" t="s">
        <v>143</v>
      </c>
      <c r="U30" s="3" t="s">
        <v>393</v>
      </c>
      <c r="V30" s="3" t="s">
        <v>66</v>
      </c>
      <c r="W30" s="3" t="s">
        <v>535</v>
      </c>
      <c r="X30" s="3" t="s">
        <v>394</v>
      </c>
      <c r="Y30" s="3" t="s">
        <v>396</v>
      </c>
      <c r="Z30" s="3" t="s">
        <v>397</v>
      </c>
      <c r="AA30" s="3" t="s">
        <v>18</v>
      </c>
      <c r="AB30" s="3" t="s">
        <v>576</v>
      </c>
      <c r="AC30" s="3" t="s">
        <v>576</v>
      </c>
      <c r="AD30" s="3" t="s">
        <v>389</v>
      </c>
    </row>
    <row r="31" spans="1:30" ht="30" customHeight="1">
      <c r="A31" s="13" t="s">
        <v>20</v>
      </c>
      <c r="B31" s="63">
        <v>10</v>
      </c>
      <c r="C31" s="10" t="s">
        <v>318</v>
      </c>
      <c r="D31" s="10" t="s">
        <v>547</v>
      </c>
      <c r="E31" s="10"/>
      <c r="F31" s="11" t="s">
        <v>32</v>
      </c>
      <c r="G31" s="10"/>
      <c r="H31" s="10"/>
      <c r="I31" s="10"/>
      <c r="J31" s="10"/>
      <c r="K31" s="10"/>
      <c r="L31" s="10"/>
      <c r="M31" s="10"/>
      <c r="N31" s="48"/>
      <c r="O31" s="48"/>
      <c r="P31" s="49"/>
      <c r="Q31" s="4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30" customHeight="1">
      <c r="A32" s="7" t="s">
        <v>521</v>
      </c>
      <c r="B32" s="62">
        <v>65</v>
      </c>
      <c r="C32" s="3" t="s">
        <v>422</v>
      </c>
      <c r="D32" s="1" t="s">
        <v>623</v>
      </c>
      <c r="E32" s="3">
        <v>60</v>
      </c>
      <c r="F32" s="4" t="s">
        <v>32</v>
      </c>
      <c r="G32" s="3" t="s">
        <v>522</v>
      </c>
      <c r="H32" s="3">
        <v>2</v>
      </c>
      <c r="I32" s="3" t="s">
        <v>523</v>
      </c>
      <c r="J32" s="3">
        <v>5</v>
      </c>
      <c r="K32" s="3">
        <v>66.400000000000006</v>
      </c>
      <c r="L32" s="3" t="s">
        <v>644</v>
      </c>
      <c r="M32" s="3" t="s">
        <v>255</v>
      </c>
      <c r="N32" s="39">
        <v>36987</v>
      </c>
      <c r="O32" s="39">
        <v>38654</v>
      </c>
      <c r="P32" s="35">
        <f>DAYS360(N32,O32,FALSE)/365</f>
        <v>4.5013698630136982</v>
      </c>
      <c r="Q32" s="47" t="s">
        <v>566</v>
      </c>
      <c r="R32" s="3" t="s">
        <v>21</v>
      </c>
      <c r="S32" s="3" t="s">
        <v>384</v>
      </c>
      <c r="T32" s="3" t="s">
        <v>59</v>
      </c>
      <c r="U32" s="3" t="s">
        <v>17</v>
      </c>
      <c r="V32" s="3" t="s">
        <v>66</v>
      </c>
      <c r="W32" s="3" t="s">
        <v>509</v>
      </c>
      <c r="X32" s="3" t="s">
        <v>140</v>
      </c>
      <c r="Y32" s="3" t="s">
        <v>396</v>
      </c>
      <c r="Z32" s="3" t="s">
        <v>397</v>
      </c>
      <c r="AA32" s="3" t="s">
        <v>510</v>
      </c>
      <c r="AB32" s="3" t="s">
        <v>576</v>
      </c>
      <c r="AC32" s="3" t="s">
        <v>576</v>
      </c>
      <c r="AD32" s="3" t="s">
        <v>389</v>
      </c>
    </row>
    <row r="33" spans="1:30" ht="30" customHeight="1">
      <c r="A33" s="7" t="s">
        <v>524</v>
      </c>
      <c r="B33" s="62">
        <v>65</v>
      </c>
      <c r="C33" s="3" t="s">
        <v>422</v>
      </c>
      <c r="D33" s="1" t="s">
        <v>623</v>
      </c>
      <c r="E33" s="3">
        <v>62</v>
      </c>
      <c r="F33" s="4" t="s">
        <v>32</v>
      </c>
      <c r="G33" s="3" t="s">
        <v>165</v>
      </c>
      <c r="H33" s="3">
        <v>5</v>
      </c>
      <c r="I33" s="3" t="s">
        <v>525</v>
      </c>
      <c r="J33" s="3">
        <v>6</v>
      </c>
      <c r="K33" s="3">
        <v>72.900000000000006</v>
      </c>
      <c r="L33" s="3" t="s">
        <v>644</v>
      </c>
      <c r="M33" s="3" t="s">
        <v>511</v>
      </c>
      <c r="N33" s="39">
        <v>36084</v>
      </c>
      <c r="O33" s="39">
        <v>38393</v>
      </c>
      <c r="P33" s="35">
        <f>DAYS360(N33,O33,FALSE)/365</f>
        <v>6.2301369863013702</v>
      </c>
      <c r="Q33" s="47" t="s">
        <v>566</v>
      </c>
      <c r="R33" s="3" t="s">
        <v>532</v>
      </c>
      <c r="S33" s="3" t="s">
        <v>384</v>
      </c>
      <c r="T33" s="3" t="s">
        <v>59</v>
      </c>
      <c r="U33" s="3" t="s">
        <v>512</v>
      </c>
      <c r="V33" s="3" t="s">
        <v>395</v>
      </c>
      <c r="W33" s="3" t="s">
        <v>186</v>
      </c>
      <c r="X33" s="3" t="s">
        <v>187</v>
      </c>
      <c r="Y33" s="3" t="s">
        <v>396</v>
      </c>
      <c r="Z33" s="3" t="s">
        <v>397</v>
      </c>
      <c r="AA33" s="3" t="s">
        <v>188</v>
      </c>
      <c r="AB33" s="3" t="s">
        <v>576</v>
      </c>
      <c r="AC33" s="3" t="s">
        <v>576</v>
      </c>
      <c r="AD33" s="3" t="s">
        <v>396</v>
      </c>
    </row>
    <row r="34" spans="1:30" ht="30" customHeight="1">
      <c r="A34" s="7" t="s">
        <v>526</v>
      </c>
      <c r="B34" s="62">
        <v>65</v>
      </c>
      <c r="C34" s="3" t="s">
        <v>422</v>
      </c>
      <c r="D34" s="1" t="s">
        <v>623</v>
      </c>
      <c r="E34" s="3">
        <v>45</v>
      </c>
      <c r="F34" s="4" t="s">
        <v>36</v>
      </c>
      <c r="G34" s="3" t="s">
        <v>527</v>
      </c>
      <c r="H34" s="3">
        <v>3</v>
      </c>
      <c r="I34" s="3" t="s">
        <v>528</v>
      </c>
      <c r="J34" s="3">
        <v>2</v>
      </c>
      <c r="K34" s="3">
        <v>87.2</v>
      </c>
      <c r="L34" s="3" t="s">
        <v>643</v>
      </c>
      <c r="M34" s="26" t="s">
        <v>189</v>
      </c>
      <c r="N34" s="40">
        <v>33952</v>
      </c>
      <c r="O34" s="40">
        <v>38154</v>
      </c>
      <c r="P34" s="35">
        <f>DAYS360(N34,O34,FALSE)/365</f>
        <v>11.347945205479451</v>
      </c>
      <c r="Q34" s="41" t="s">
        <v>566</v>
      </c>
      <c r="R34" s="3" t="s">
        <v>532</v>
      </c>
      <c r="S34" s="3" t="s">
        <v>384</v>
      </c>
      <c r="T34" s="3" t="s">
        <v>190</v>
      </c>
      <c r="U34" s="3" t="s">
        <v>191</v>
      </c>
      <c r="V34" s="3" t="s">
        <v>192</v>
      </c>
      <c r="W34" s="3" t="s">
        <v>535</v>
      </c>
      <c r="X34" s="3" t="s">
        <v>193</v>
      </c>
      <c r="Y34" s="3" t="s">
        <v>396</v>
      </c>
      <c r="Z34" s="3" t="s">
        <v>397</v>
      </c>
      <c r="AA34" s="3" t="s">
        <v>194</v>
      </c>
      <c r="AB34" s="3" t="s">
        <v>279</v>
      </c>
      <c r="AC34" s="3" t="s">
        <v>279</v>
      </c>
      <c r="AD34" s="3" t="s">
        <v>396</v>
      </c>
    </row>
    <row r="35" spans="1:30" ht="30" customHeight="1">
      <c r="A35" s="13" t="s">
        <v>195</v>
      </c>
      <c r="B35" s="63">
        <v>0</v>
      </c>
      <c r="C35" s="10" t="s">
        <v>318</v>
      </c>
      <c r="D35" s="10" t="s">
        <v>550</v>
      </c>
      <c r="E35" s="10"/>
      <c r="F35" s="11" t="s">
        <v>36</v>
      </c>
      <c r="G35" s="10"/>
      <c r="H35" s="10"/>
      <c r="I35" s="10"/>
      <c r="J35" s="10"/>
      <c r="K35" s="10"/>
      <c r="L35" s="10"/>
      <c r="M35" s="33"/>
      <c r="N35" s="34"/>
      <c r="O35" s="34"/>
      <c r="P35" s="38"/>
      <c r="Q35" s="3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30" customHeight="1">
      <c r="A36" s="7" t="s">
        <v>529</v>
      </c>
      <c r="B36" s="62">
        <v>65</v>
      </c>
      <c r="C36" s="3" t="s">
        <v>422</v>
      </c>
      <c r="D36" s="1" t="s">
        <v>623</v>
      </c>
      <c r="E36" s="3">
        <v>64</v>
      </c>
      <c r="F36" s="4" t="s">
        <v>36</v>
      </c>
      <c r="G36" s="3" t="s">
        <v>522</v>
      </c>
      <c r="H36" s="3">
        <v>2</v>
      </c>
      <c r="I36" s="3" t="s">
        <v>520</v>
      </c>
      <c r="J36" s="3">
        <v>5</v>
      </c>
      <c r="K36" s="3">
        <v>40.299999999999997</v>
      </c>
      <c r="L36" s="3" t="s">
        <v>646</v>
      </c>
      <c r="M36" s="3" t="s">
        <v>579</v>
      </c>
      <c r="N36" s="39">
        <v>35289</v>
      </c>
      <c r="O36" s="39">
        <v>38344</v>
      </c>
      <c r="P36" s="35">
        <f>DAYS360(N36,O36,FALSE)/365</f>
        <v>8.24931506849315</v>
      </c>
      <c r="Q36" s="35" t="s">
        <v>570</v>
      </c>
      <c r="R36" s="3" t="s">
        <v>532</v>
      </c>
      <c r="S36" s="3" t="s">
        <v>196</v>
      </c>
      <c r="T36" s="3" t="s">
        <v>197</v>
      </c>
      <c r="U36" s="3" t="s">
        <v>535</v>
      </c>
      <c r="V36" s="3" t="s">
        <v>198</v>
      </c>
      <c r="W36" s="3" t="s">
        <v>535</v>
      </c>
      <c r="X36" s="3" t="s">
        <v>199</v>
      </c>
      <c r="Y36" s="3" t="s">
        <v>200</v>
      </c>
      <c r="Z36" s="3" t="s">
        <v>201</v>
      </c>
      <c r="AA36" s="3" t="s">
        <v>385</v>
      </c>
      <c r="AB36" s="3" t="s">
        <v>113</v>
      </c>
      <c r="AC36" s="3" t="s">
        <v>113</v>
      </c>
      <c r="AD36" s="3" t="s">
        <v>396</v>
      </c>
    </row>
    <row r="37" spans="1:30" ht="30" customHeight="1">
      <c r="A37" s="7" t="s">
        <v>530</v>
      </c>
      <c r="B37" s="62">
        <v>65</v>
      </c>
      <c r="C37" s="3" t="s">
        <v>422</v>
      </c>
      <c r="D37" s="1" t="s">
        <v>623</v>
      </c>
      <c r="E37" s="3">
        <v>62</v>
      </c>
      <c r="F37" s="4" t="s">
        <v>32</v>
      </c>
      <c r="G37" s="3" t="s">
        <v>326</v>
      </c>
      <c r="H37" s="3">
        <v>4</v>
      </c>
      <c r="I37" s="3" t="s">
        <v>356</v>
      </c>
      <c r="J37" s="3">
        <v>5</v>
      </c>
      <c r="K37" s="3">
        <v>88.9</v>
      </c>
      <c r="L37" s="3" t="s">
        <v>643</v>
      </c>
      <c r="M37" s="3" t="s">
        <v>202</v>
      </c>
      <c r="N37" s="39">
        <v>35611</v>
      </c>
      <c r="O37" s="39">
        <v>38562</v>
      </c>
      <c r="P37" s="35">
        <f>DAYS360(N37,O37,FALSE)/365</f>
        <v>7.9698630136986299</v>
      </c>
      <c r="Q37" s="47" t="s">
        <v>566</v>
      </c>
      <c r="R37" s="3" t="s">
        <v>532</v>
      </c>
      <c r="S37" s="3" t="s">
        <v>120</v>
      </c>
      <c r="T37" s="3" t="s">
        <v>385</v>
      </c>
      <c r="U37" s="3" t="s">
        <v>535</v>
      </c>
      <c r="V37" s="3" t="s">
        <v>395</v>
      </c>
      <c r="W37" s="3" t="s">
        <v>203</v>
      </c>
      <c r="X37" s="3" t="s">
        <v>204</v>
      </c>
      <c r="Y37" s="3" t="s">
        <v>396</v>
      </c>
      <c r="Z37" s="3" t="s">
        <v>68</v>
      </c>
      <c r="AA37" s="3" t="s">
        <v>205</v>
      </c>
      <c r="AB37" s="3" t="s">
        <v>540</v>
      </c>
      <c r="AC37" s="3" t="s">
        <v>385</v>
      </c>
      <c r="AD37" s="3" t="s">
        <v>389</v>
      </c>
    </row>
    <row r="38" spans="1:30" ht="54" customHeight="1">
      <c r="A38" s="7" t="s">
        <v>357</v>
      </c>
      <c r="B38" s="62">
        <v>65</v>
      </c>
      <c r="C38" s="3" t="s">
        <v>422</v>
      </c>
      <c r="D38" s="1" t="s">
        <v>623</v>
      </c>
      <c r="E38" s="3">
        <v>48</v>
      </c>
      <c r="F38" s="4" t="s">
        <v>36</v>
      </c>
      <c r="G38" s="3" t="s">
        <v>326</v>
      </c>
      <c r="H38" s="3">
        <v>4</v>
      </c>
      <c r="I38" s="3" t="s">
        <v>358</v>
      </c>
      <c r="J38" s="3">
        <v>5</v>
      </c>
      <c r="K38" s="3">
        <v>82.1</v>
      </c>
      <c r="L38" s="3" t="s">
        <v>644</v>
      </c>
      <c r="M38" s="3" t="s">
        <v>206</v>
      </c>
      <c r="N38" s="39">
        <v>36951</v>
      </c>
      <c r="O38" s="39">
        <v>38454</v>
      </c>
      <c r="P38" s="35">
        <f>DAYS360(N38,O38,FALSE)/365</f>
        <v>4.0575342465753428</v>
      </c>
      <c r="Q38" s="35" t="s">
        <v>571</v>
      </c>
      <c r="R38" s="3" t="s">
        <v>532</v>
      </c>
      <c r="S38" s="3" t="s">
        <v>207</v>
      </c>
      <c r="T38" s="3" t="s">
        <v>385</v>
      </c>
      <c r="U38" s="3" t="s">
        <v>208</v>
      </c>
      <c r="V38" s="3" t="s">
        <v>209</v>
      </c>
      <c r="W38" s="3" t="s">
        <v>210</v>
      </c>
      <c r="X38" s="3" t="s">
        <v>395</v>
      </c>
      <c r="Y38" s="3" t="s">
        <v>389</v>
      </c>
      <c r="Z38" s="3" t="s">
        <v>390</v>
      </c>
      <c r="AA38" s="3" t="s">
        <v>211</v>
      </c>
      <c r="AB38" s="3" t="s">
        <v>576</v>
      </c>
      <c r="AC38" s="3" t="s">
        <v>576</v>
      </c>
      <c r="AD38" s="3" t="s">
        <v>396</v>
      </c>
    </row>
    <row r="39" spans="1:30" ht="30" customHeight="1">
      <c r="A39" s="13" t="s">
        <v>212</v>
      </c>
      <c r="B39" s="63">
        <v>0</v>
      </c>
      <c r="C39" s="10" t="s">
        <v>318</v>
      </c>
      <c r="D39" s="10" t="s">
        <v>555</v>
      </c>
      <c r="E39" s="10"/>
      <c r="F39" s="11" t="s">
        <v>36</v>
      </c>
      <c r="G39" s="10"/>
      <c r="H39" s="10"/>
      <c r="I39" s="10"/>
      <c r="J39" s="10"/>
      <c r="K39" s="10"/>
      <c r="L39" s="10"/>
      <c r="M39" s="10"/>
      <c r="N39" s="48"/>
      <c r="O39" s="48"/>
      <c r="P39" s="49"/>
      <c r="Q39" s="49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30" customHeight="1">
      <c r="A40" s="7" t="s">
        <v>359</v>
      </c>
      <c r="B40" s="62">
        <v>65</v>
      </c>
      <c r="C40" s="3" t="s">
        <v>422</v>
      </c>
      <c r="D40" s="1" t="s">
        <v>623</v>
      </c>
      <c r="E40" s="3">
        <v>52</v>
      </c>
      <c r="F40" s="4" t="s">
        <v>32</v>
      </c>
      <c r="G40" s="3" t="s">
        <v>165</v>
      </c>
      <c r="H40" s="3">
        <v>5</v>
      </c>
      <c r="I40" s="3" t="s">
        <v>337</v>
      </c>
      <c r="J40" s="3">
        <v>7</v>
      </c>
      <c r="K40" s="3">
        <v>71.5</v>
      </c>
      <c r="L40" s="3" t="s">
        <v>644</v>
      </c>
      <c r="M40" s="3" t="s">
        <v>202</v>
      </c>
      <c r="N40" s="39">
        <v>37622</v>
      </c>
      <c r="O40" s="39">
        <v>38446</v>
      </c>
      <c r="P40" s="35">
        <f>DAYS360(N40,O40,FALSE)/365</f>
        <v>2.2273972602739724</v>
      </c>
      <c r="Q40" s="47" t="s">
        <v>566</v>
      </c>
      <c r="R40" s="3" t="s">
        <v>532</v>
      </c>
      <c r="S40" s="3" t="s">
        <v>384</v>
      </c>
      <c r="T40" s="3" t="s">
        <v>213</v>
      </c>
      <c r="U40" s="3" t="s">
        <v>214</v>
      </c>
      <c r="V40" s="3" t="s">
        <v>215</v>
      </c>
      <c r="W40" s="3" t="s">
        <v>216</v>
      </c>
      <c r="X40" s="3" t="s">
        <v>217</v>
      </c>
      <c r="Y40" s="3" t="s">
        <v>396</v>
      </c>
      <c r="Z40" s="3" t="s">
        <v>201</v>
      </c>
      <c r="AA40" s="3" t="s">
        <v>346</v>
      </c>
      <c r="AB40" s="3" t="s">
        <v>347</v>
      </c>
      <c r="AC40" s="3" t="s">
        <v>306</v>
      </c>
      <c r="AD40" s="3" t="s">
        <v>348</v>
      </c>
    </row>
    <row r="41" spans="1:30" ht="30" customHeight="1">
      <c r="A41" s="7" t="s">
        <v>360</v>
      </c>
      <c r="B41" s="62">
        <v>65</v>
      </c>
      <c r="C41" s="3" t="s">
        <v>422</v>
      </c>
      <c r="D41" s="1" t="s">
        <v>623</v>
      </c>
      <c r="E41" s="3">
        <v>50</v>
      </c>
      <c r="F41" s="4" t="s">
        <v>32</v>
      </c>
      <c r="G41" s="3" t="s">
        <v>345</v>
      </c>
      <c r="H41" s="3">
        <v>3</v>
      </c>
      <c r="I41" s="3" t="s">
        <v>361</v>
      </c>
      <c r="J41" s="3">
        <v>7</v>
      </c>
      <c r="K41" s="3">
        <v>95.8</v>
      </c>
      <c r="L41" s="3" t="s">
        <v>647</v>
      </c>
      <c r="M41" s="3" t="s">
        <v>349</v>
      </c>
      <c r="N41" s="39">
        <v>38564</v>
      </c>
      <c r="O41" s="39">
        <v>38714</v>
      </c>
      <c r="P41" s="35">
        <f>DAYS360(N41,O41,FALSE)/365</f>
        <v>0.40547945205479452</v>
      </c>
      <c r="Q41" s="35" t="s">
        <v>572</v>
      </c>
      <c r="R41" s="3" t="s">
        <v>532</v>
      </c>
      <c r="S41" s="3" t="s">
        <v>384</v>
      </c>
      <c r="T41" s="3" t="s">
        <v>350</v>
      </c>
      <c r="U41" s="3" t="s">
        <v>351</v>
      </c>
      <c r="V41" s="3" t="s">
        <v>352</v>
      </c>
      <c r="W41" s="3" t="s">
        <v>353</v>
      </c>
      <c r="X41" s="3" t="s">
        <v>395</v>
      </c>
      <c r="Y41" s="3" t="s">
        <v>396</v>
      </c>
      <c r="Z41" s="3" t="s">
        <v>397</v>
      </c>
      <c r="AA41" s="3" t="s">
        <v>354</v>
      </c>
      <c r="AB41" s="3" t="s">
        <v>355</v>
      </c>
      <c r="AC41" s="3" t="s">
        <v>355</v>
      </c>
      <c r="AD41" s="3" t="s">
        <v>389</v>
      </c>
    </row>
    <row r="42" spans="1:30" ht="39.75" customHeight="1">
      <c r="A42" s="7" t="s">
        <v>362</v>
      </c>
      <c r="B42" s="62">
        <v>65</v>
      </c>
      <c r="C42" s="3" t="s">
        <v>422</v>
      </c>
      <c r="D42" s="1" t="s">
        <v>623</v>
      </c>
      <c r="E42" s="3">
        <v>69</v>
      </c>
      <c r="F42" s="4" t="s">
        <v>36</v>
      </c>
      <c r="G42" s="3" t="s">
        <v>174</v>
      </c>
      <c r="H42" s="3">
        <v>2</v>
      </c>
      <c r="I42" s="3" t="s">
        <v>363</v>
      </c>
      <c r="J42" s="3">
        <v>4</v>
      </c>
      <c r="K42" s="3">
        <v>87.8</v>
      </c>
      <c r="L42" s="3" t="s">
        <v>643</v>
      </c>
      <c r="M42" s="3" t="s">
        <v>310</v>
      </c>
      <c r="N42" s="39">
        <v>38529</v>
      </c>
      <c r="O42" s="39">
        <v>38939</v>
      </c>
      <c r="P42" s="35">
        <f>DAYS360(N42,O42,FALSE)/365</f>
        <v>1.106849315068493</v>
      </c>
      <c r="Q42" s="47" t="s">
        <v>566</v>
      </c>
      <c r="R42" s="3" t="s">
        <v>123</v>
      </c>
      <c r="S42" s="3" t="s">
        <v>384</v>
      </c>
      <c r="T42" s="3" t="s">
        <v>316</v>
      </c>
      <c r="U42" s="3" t="s">
        <v>535</v>
      </c>
      <c r="V42" s="3" t="s">
        <v>395</v>
      </c>
      <c r="W42" s="3" t="s">
        <v>535</v>
      </c>
      <c r="X42" s="3" t="s">
        <v>395</v>
      </c>
      <c r="Y42" s="3" t="s">
        <v>396</v>
      </c>
      <c r="Z42" s="3" t="s">
        <v>397</v>
      </c>
      <c r="AA42" s="3" t="s">
        <v>311</v>
      </c>
      <c r="AB42" s="3" t="s">
        <v>113</v>
      </c>
      <c r="AC42" s="3" t="s">
        <v>113</v>
      </c>
      <c r="AD42" s="3" t="s">
        <v>396</v>
      </c>
    </row>
    <row r="43" spans="1:30" ht="30" customHeight="1">
      <c r="A43" s="13" t="s">
        <v>312</v>
      </c>
      <c r="B43" s="63">
        <v>65</v>
      </c>
      <c r="C43" s="10" t="s">
        <v>318</v>
      </c>
      <c r="D43" s="10" t="s">
        <v>556</v>
      </c>
      <c r="E43" s="10"/>
      <c r="F43" s="11" t="s">
        <v>32</v>
      </c>
      <c r="G43" s="10"/>
      <c r="H43" s="10"/>
      <c r="I43" s="10"/>
      <c r="J43" s="10"/>
      <c r="K43" s="10"/>
      <c r="L43" s="10"/>
      <c r="M43" s="10"/>
      <c r="N43" s="48"/>
      <c r="O43" s="48"/>
      <c r="P43" s="49"/>
      <c r="Q43" s="49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30" customHeight="1">
      <c r="A44" s="7" t="s">
        <v>364</v>
      </c>
      <c r="B44" s="62">
        <v>65</v>
      </c>
      <c r="C44" s="3" t="s">
        <v>422</v>
      </c>
      <c r="D44" s="1" t="s">
        <v>623</v>
      </c>
      <c r="E44" s="3">
        <v>58</v>
      </c>
      <c r="F44" s="4" t="s">
        <v>36</v>
      </c>
      <c r="G44" s="3" t="s">
        <v>174</v>
      </c>
      <c r="H44" s="3">
        <v>2</v>
      </c>
      <c r="I44" s="3" t="s">
        <v>365</v>
      </c>
      <c r="J44" s="3">
        <v>5</v>
      </c>
      <c r="K44" s="3">
        <v>87.5</v>
      </c>
      <c r="L44" s="3" t="s">
        <v>643</v>
      </c>
      <c r="M44" s="3" t="s">
        <v>315</v>
      </c>
      <c r="N44" s="39">
        <v>38695</v>
      </c>
      <c r="O44" s="39">
        <v>38929</v>
      </c>
      <c r="P44" s="35">
        <f>DAYS360(N44,O44,FALSE)/365</f>
        <v>0.63561643835616444</v>
      </c>
      <c r="Q44" s="35" t="s">
        <v>573</v>
      </c>
      <c r="R44" s="3" t="s">
        <v>532</v>
      </c>
      <c r="S44" s="3" t="s">
        <v>384</v>
      </c>
      <c r="T44" s="3" t="s">
        <v>52</v>
      </c>
      <c r="U44" s="3" t="s">
        <v>535</v>
      </c>
      <c r="V44" s="3" t="s">
        <v>395</v>
      </c>
      <c r="W44" s="3" t="s">
        <v>535</v>
      </c>
      <c r="X44" s="3" t="s">
        <v>395</v>
      </c>
      <c r="Y44" s="3" t="s">
        <v>396</v>
      </c>
      <c r="Z44" s="3" t="s">
        <v>397</v>
      </c>
      <c r="AA44" s="3" t="s">
        <v>53</v>
      </c>
      <c r="AB44" s="3" t="s">
        <v>576</v>
      </c>
      <c r="AC44" s="3" t="s">
        <v>576</v>
      </c>
      <c r="AD44" s="3" t="s">
        <v>396</v>
      </c>
    </row>
    <row r="45" spans="1:30" ht="30" customHeight="1">
      <c r="A45" s="13" t="s">
        <v>313</v>
      </c>
      <c r="B45" s="63">
        <v>0</v>
      </c>
      <c r="C45" s="10" t="s">
        <v>318</v>
      </c>
      <c r="D45" s="10" t="s">
        <v>550</v>
      </c>
      <c r="E45" s="10"/>
      <c r="F45" s="11" t="s">
        <v>32</v>
      </c>
      <c r="G45" s="10"/>
      <c r="H45" s="10"/>
      <c r="I45" s="10"/>
      <c r="J45" s="10"/>
      <c r="K45" s="10"/>
      <c r="L45" s="10"/>
      <c r="M45" s="10"/>
      <c r="N45" s="48"/>
      <c r="O45" s="48"/>
      <c r="P45" s="49"/>
      <c r="Q45" s="49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30" customHeight="1">
      <c r="A46" s="7" t="s">
        <v>314</v>
      </c>
      <c r="B46" s="62">
        <v>65</v>
      </c>
      <c r="C46" s="3" t="s">
        <v>422</v>
      </c>
      <c r="D46" s="1" t="s">
        <v>623</v>
      </c>
      <c r="E46" s="3">
        <v>65</v>
      </c>
      <c r="F46" s="4" t="s">
        <v>32</v>
      </c>
      <c r="G46" s="3" t="s">
        <v>174</v>
      </c>
      <c r="H46" s="3">
        <v>2</v>
      </c>
      <c r="I46" s="3" t="s">
        <v>366</v>
      </c>
      <c r="J46" s="3">
        <v>4</v>
      </c>
      <c r="K46" s="3">
        <v>84.4</v>
      </c>
      <c r="L46" s="3" t="s">
        <v>644</v>
      </c>
      <c r="M46" s="3" t="s">
        <v>255</v>
      </c>
      <c r="N46" s="39">
        <v>38322</v>
      </c>
      <c r="O46" s="39">
        <v>39154</v>
      </c>
      <c r="P46" s="35">
        <f>DAYS360(N46,O46,FALSE)/365</f>
        <v>2.2520547945205478</v>
      </c>
      <c r="Q46" s="47" t="s">
        <v>566</v>
      </c>
      <c r="R46" s="3" t="s">
        <v>123</v>
      </c>
      <c r="S46" s="3" t="s">
        <v>384</v>
      </c>
      <c r="T46" s="3" t="s">
        <v>59</v>
      </c>
      <c r="U46" s="3" t="s">
        <v>55</v>
      </c>
      <c r="V46" s="3" t="s">
        <v>62</v>
      </c>
      <c r="W46" s="3" t="s">
        <v>56</v>
      </c>
      <c r="X46" s="3" t="s">
        <v>62</v>
      </c>
      <c r="Y46" s="3" t="s">
        <v>396</v>
      </c>
      <c r="Z46" s="3" t="s">
        <v>397</v>
      </c>
      <c r="AA46" s="3" t="s">
        <v>57</v>
      </c>
      <c r="AB46" s="3" t="s">
        <v>381</v>
      </c>
      <c r="AC46" s="3" t="s">
        <v>58</v>
      </c>
      <c r="AD46" s="3" t="s">
        <v>396</v>
      </c>
    </row>
    <row r="47" spans="1:30" ht="30" customHeight="1">
      <c r="A47" s="13" t="s">
        <v>557</v>
      </c>
      <c r="B47" s="63">
        <v>0</v>
      </c>
      <c r="C47" s="10" t="s">
        <v>318</v>
      </c>
      <c r="D47" s="10" t="s">
        <v>558</v>
      </c>
      <c r="E47" s="10"/>
      <c r="F47" s="11" t="s">
        <v>32</v>
      </c>
      <c r="G47" s="10"/>
      <c r="H47" s="10"/>
      <c r="I47" s="10"/>
      <c r="J47" s="10"/>
      <c r="K47" s="10"/>
      <c r="L47" s="10"/>
      <c r="M47" s="10"/>
      <c r="N47" s="48"/>
      <c r="O47" s="48"/>
      <c r="P47" s="49"/>
      <c r="Q47" s="49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30" customHeight="1">
      <c r="F48" s="4"/>
      <c r="G48" s="3"/>
      <c r="I48" s="3"/>
      <c r="J48" s="3"/>
      <c r="K48" s="3"/>
      <c r="L48" s="3"/>
      <c r="M48" s="3"/>
      <c r="N48" s="1"/>
      <c r="O48" s="1"/>
      <c r="P48" s="35"/>
      <c r="Q48" s="35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30" customHeight="1">
      <c r="A49" s="7" t="s">
        <v>367</v>
      </c>
      <c r="B49" s="62">
        <v>65</v>
      </c>
      <c r="C49" s="3" t="s">
        <v>422</v>
      </c>
      <c r="D49" s="1" t="s">
        <v>623</v>
      </c>
      <c r="E49" s="3">
        <v>56</v>
      </c>
      <c r="F49" s="4" t="s">
        <v>36</v>
      </c>
      <c r="G49" s="3" t="s">
        <v>368</v>
      </c>
      <c r="H49" s="3">
        <v>6</v>
      </c>
      <c r="I49" s="3" t="s">
        <v>369</v>
      </c>
      <c r="J49" s="3">
        <v>7</v>
      </c>
      <c r="K49" s="3">
        <v>99.6</v>
      </c>
      <c r="L49" s="3" t="s">
        <v>648</v>
      </c>
      <c r="M49" s="3" t="s">
        <v>370</v>
      </c>
      <c r="N49" s="1" t="s">
        <v>623</v>
      </c>
      <c r="O49" s="1"/>
      <c r="P49" s="35" t="str">
        <f>M49</f>
        <v>Non-brain-injured</v>
      </c>
      <c r="Q49" s="35"/>
      <c r="R49" s="3" t="s">
        <v>532</v>
      </c>
      <c r="S49" s="3" t="s">
        <v>384</v>
      </c>
      <c r="T49" s="3" t="s">
        <v>229</v>
      </c>
      <c r="U49" s="3" t="s">
        <v>535</v>
      </c>
      <c r="V49" s="3" t="s">
        <v>42</v>
      </c>
      <c r="W49" s="3" t="s">
        <v>124</v>
      </c>
      <c r="X49" s="3" t="s">
        <v>62</v>
      </c>
      <c r="Y49" s="3" t="s">
        <v>396</v>
      </c>
      <c r="Z49" s="3" t="s">
        <v>397</v>
      </c>
      <c r="AA49" s="3" t="s">
        <v>43</v>
      </c>
      <c r="AB49" s="3" t="s">
        <v>113</v>
      </c>
      <c r="AC49" s="3" t="s">
        <v>306</v>
      </c>
      <c r="AD49" s="3" t="s">
        <v>389</v>
      </c>
    </row>
    <row r="50" spans="1:30" ht="30" customHeight="1">
      <c r="A50" s="7" t="s">
        <v>371</v>
      </c>
      <c r="B50" s="62">
        <v>65</v>
      </c>
      <c r="C50" s="3" t="s">
        <v>422</v>
      </c>
      <c r="D50" s="1" t="s">
        <v>623</v>
      </c>
      <c r="E50" s="4">
        <v>64</v>
      </c>
      <c r="F50" s="4" t="s">
        <v>32</v>
      </c>
      <c r="G50" s="3" t="s">
        <v>372</v>
      </c>
      <c r="H50" s="3">
        <v>3</v>
      </c>
      <c r="I50" s="3" t="s">
        <v>373</v>
      </c>
      <c r="J50" s="4">
        <v>7</v>
      </c>
      <c r="K50" s="4">
        <v>100</v>
      </c>
      <c r="L50" s="3" t="s">
        <v>648</v>
      </c>
      <c r="M50" s="7" t="s">
        <v>370</v>
      </c>
      <c r="N50" s="1" t="s">
        <v>623</v>
      </c>
      <c r="O50" s="1"/>
      <c r="P50" s="35" t="str">
        <f t="shared" ref="P50:P67" si="0">M50</f>
        <v>Non-brain-injured</v>
      </c>
      <c r="Q50" s="35"/>
      <c r="R50" s="7" t="s">
        <v>532</v>
      </c>
      <c r="S50" s="3" t="s">
        <v>384</v>
      </c>
      <c r="T50" s="3" t="s">
        <v>44</v>
      </c>
      <c r="U50" s="3" t="s">
        <v>45</v>
      </c>
      <c r="V50" s="3" t="s">
        <v>395</v>
      </c>
      <c r="W50" s="3" t="s">
        <v>125</v>
      </c>
      <c r="X50" s="3" t="s">
        <v>395</v>
      </c>
      <c r="Y50" s="3" t="s">
        <v>396</v>
      </c>
      <c r="Z50" s="3" t="s">
        <v>397</v>
      </c>
      <c r="AA50" s="3" t="s">
        <v>46</v>
      </c>
      <c r="AB50" s="3" t="s">
        <v>576</v>
      </c>
      <c r="AC50" s="3" t="s">
        <v>576</v>
      </c>
      <c r="AD50" s="3" t="s">
        <v>396</v>
      </c>
    </row>
    <row r="51" spans="1:30" ht="30" customHeight="1">
      <c r="A51" s="7" t="s">
        <v>374</v>
      </c>
      <c r="B51" s="62">
        <v>65</v>
      </c>
      <c r="C51" s="3" t="s">
        <v>422</v>
      </c>
      <c r="D51" s="1" t="s">
        <v>623</v>
      </c>
      <c r="E51" s="4">
        <v>56</v>
      </c>
      <c r="F51" s="4" t="s">
        <v>32</v>
      </c>
      <c r="G51" s="3" t="s">
        <v>375</v>
      </c>
      <c r="H51" s="3">
        <v>7</v>
      </c>
      <c r="I51" s="3" t="s">
        <v>376</v>
      </c>
      <c r="J51" s="4">
        <v>7</v>
      </c>
      <c r="K51" s="4">
        <v>100</v>
      </c>
      <c r="L51" s="3" t="s">
        <v>648</v>
      </c>
      <c r="M51" s="7" t="s">
        <v>370</v>
      </c>
      <c r="N51" s="1" t="s">
        <v>623</v>
      </c>
      <c r="O51" s="1"/>
      <c r="P51" s="35" t="str">
        <f t="shared" si="0"/>
        <v>Non-brain-injured</v>
      </c>
      <c r="Q51" s="35"/>
      <c r="R51" s="7" t="s">
        <v>532</v>
      </c>
      <c r="S51" s="3" t="s">
        <v>384</v>
      </c>
      <c r="T51" s="3" t="s">
        <v>59</v>
      </c>
      <c r="U51" s="3" t="s">
        <v>535</v>
      </c>
      <c r="V51" s="3" t="s">
        <v>395</v>
      </c>
      <c r="W51" s="3" t="s">
        <v>126</v>
      </c>
      <c r="X51" s="3" t="s">
        <v>395</v>
      </c>
      <c r="Y51" s="3" t="s">
        <v>396</v>
      </c>
      <c r="Z51" s="3" t="s">
        <v>397</v>
      </c>
      <c r="AA51" s="3" t="s">
        <v>47</v>
      </c>
      <c r="AB51" s="3" t="s">
        <v>48</v>
      </c>
      <c r="AC51" s="3" t="s">
        <v>423</v>
      </c>
      <c r="AD51" s="3" t="s">
        <v>424</v>
      </c>
    </row>
    <row r="52" spans="1:30" ht="30" customHeight="1">
      <c r="A52" s="7" t="s">
        <v>377</v>
      </c>
      <c r="B52" s="62">
        <v>65</v>
      </c>
      <c r="C52" s="3" t="s">
        <v>422</v>
      </c>
      <c r="D52" s="1" t="s">
        <v>623</v>
      </c>
      <c r="E52" s="4">
        <v>59</v>
      </c>
      <c r="F52" s="4" t="s">
        <v>36</v>
      </c>
      <c r="G52" s="3" t="s">
        <v>378</v>
      </c>
      <c r="H52" s="3">
        <v>5</v>
      </c>
      <c r="I52" s="3" t="s">
        <v>379</v>
      </c>
      <c r="J52" s="4">
        <v>7</v>
      </c>
      <c r="K52" s="4">
        <v>98.4</v>
      </c>
      <c r="L52" s="3" t="s">
        <v>648</v>
      </c>
      <c r="M52" s="7" t="s">
        <v>370</v>
      </c>
      <c r="N52" s="1" t="s">
        <v>623</v>
      </c>
      <c r="O52" s="1"/>
      <c r="P52" s="35" t="str">
        <f t="shared" si="0"/>
        <v>Non-brain-injured</v>
      </c>
      <c r="Q52" s="35"/>
      <c r="R52" s="7" t="s">
        <v>532</v>
      </c>
      <c r="S52" s="3" t="s">
        <v>384</v>
      </c>
      <c r="T52" s="3" t="s">
        <v>190</v>
      </c>
      <c r="U52" s="3" t="s">
        <v>535</v>
      </c>
      <c r="V52" s="3" t="s">
        <v>394</v>
      </c>
      <c r="W52" s="3" t="s">
        <v>535</v>
      </c>
      <c r="X52" s="3" t="s">
        <v>425</v>
      </c>
      <c r="Y52" s="3" t="s">
        <v>271</v>
      </c>
      <c r="Z52" s="3" t="s">
        <v>397</v>
      </c>
      <c r="AA52" s="3" t="s">
        <v>275</v>
      </c>
      <c r="AB52" s="3" t="s">
        <v>113</v>
      </c>
      <c r="AC52" s="3" t="s">
        <v>113</v>
      </c>
      <c r="AD52" s="3" t="s">
        <v>396</v>
      </c>
    </row>
    <row r="53" spans="1:30" ht="30" customHeight="1">
      <c r="A53" s="13" t="s">
        <v>380</v>
      </c>
      <c r="B53" s="63">
        <v>0</v>
      </c>
      <c r="C53" s="10" t="s">
        <v>318</v>
      </c>
      <c r="D53" s="13" t="s">
        <v>234</v>
      </c>
      <c r="E53" s="10"/>
      <c r="F53" s="11" t="s">
        <v>559</v>
      </c>
      <c r="G53" s="10"/>
      <c r="H53" s="10"/>
      <c r="I53" s="10"/>
      <c r="J53" s="11"/>
      <c r="K53" s="11"/>
      <c r="L53" s="11"/>
      <c r="M53" s="13"/>
      <c r="N53" s="48"/>
      <c r="O53" s="48"/>
      <c r="P53" s="49"/>
      <c r="Q53" s="49"/>
      <c r="R53" s="13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30" customHeight="1">
      <c r="A54" s="13" t="s">
        <v>235</v>
      </c>
      <c r="B54" s="63">
        <v>0</v>
      </c>
      <c r="C54" s="10" t="s">
        <v>318</v>
      </c>
      <c r="D54" s="10" t="s">
        <v>560</v>
      </c>
      <c r="E54" s="13"/>
      <c r="F54" s="11"/>
      <c r="G54" s="10"/>
      <c r="H54" s="10"/>
      <c r="I54" s="10"/>
      <c r="J54" s="11"/>
      <c r="K54" s="11"/>
      <c r="L54" s="11"/>
      <c r="M54" s="13"/>
      <c r="N54" s="48"/>
      <c r="O54" s="48"/>
      <c r="P54" s="49"/>
      <c r="Q54" s="49"/>
      <c r="R54" s="13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30" customHeight="1">
      <c r="A55" s="7" t="s">
        <v>236</v>
      </c>
      <c r="B55" s="62">
        <v>65</v>
      </c>
      <c r="C55" s="3" t="s">
        <v>422</v>
      </c>
      <c r="D55" s="1" t="s">
        <v>623</v>
      </c>
      <c r="E55" s="4">
        <v>54</v>
      </c>
      <c r="F55" s="4" t="s">
        <v>36</v>
      </c>
      <c r="G55" s="3" t="s">
        <v>237</v>
      </c>
      <c r="H55" s="3">
        <v>3</v>
      </c>
      <c r="I55" s="3" t="s">
        <v>238</v>
      </c>
      <c r="J55" s="4">
        <v>4</v>
      </c>
      <c r="K55" s="4">
        <v>99.6</v>
      </c>
      <c r="L55" s="3" t="s">
        <v>648</v>
      </c>
      <c r="M55" s="7" t="s">
        <v>370</v>
      </c>
      <c r="N55" s="1" t="s">
        <v>623</v>
      </c>
      <c r="O55" s="1"/>
      <c r="P55" s="35" t="str">
        <f t="shared" si="0"/>
        <v>Non-brain-injured</v>
      </c>
      <c r="Q55" s="35"/>
      <c r="R55" s="7" t="s">
        <v>532</v>
      </c>
      <c r="S55" s="3" t="s">
        <v>384</v>
      </c>
      <c r="T55" s="3" t="s">
        <v>190</v>
      </c>
      <c r="U55" s="3" t="s">
        <v>256</v>
      </c>
      <c r="V55" s="3" t="s">
        <v>394</v>
      </c>
      <c r="W55" s="3" t="s">
        <v>127</v>
      </c>
      <c r="X55" s="3" t="s">
        <v>276</v>
      </c>
      <c r="Y55" s="3" t="s">
        <v>396</v>
      </c>
      <c r="Z55" s="3" t="s">
        <v>397</v>
      </c>
      <c r="AA55" s="3" t="s">
        <v>277</v>
      </c>
      <c r="AB55" s="3" t="s">
        <v>540</v>
      </c>
      <c r="AC55" s="3" t="s">
        <v>306</v>
      </c>
      <c r="AD55" s="3" t="s">
        <v>389</v>
      </c>
    </row>
    <row r="56" spans="1:30" ht="30" customHeight="1">
      <c r="A56" s="7" t="s">
        <v>239</v>
      </c>
      <c r="B56" s="62">
        <v>65</v>
      </c>
      <c r="C56" s="3" t="s">
        <v>422</v>
      </c>
      <c r="D56" s="1" t="s">
        <v>623</v>
      </c>
      <c r="E56" s="4">
        <v>67</v>
      </c>
      <c r="F56" s="4" t="s">
        <v>36</v>
      </c>
      <c r="G56" s="3" t="s">
        <v>240</v>
      </c>
      <c r="H56" s="3">
        <v>3</v>
      </c>
      <c r="I56" s="3" t="s">
        <v>49</v>
      </c>
      <c r="J56" s="4">
        <v>4</v>
      </c>
      <c r="K56" s="4">
        <v>98.8</v>
      </c>
      <c r="L56" s="3" t="s">
        <v>648</v>
      </c>
      <c r="M56" s="7" t="s">
        <v>370</v>
      </c>
      <c r="N56" s="1" t="s">
        <v>623</v>
      </c>
      <c r="O56" s="1"/>
      <c r="P56" s="35" t="str">
        <f t="shared" si="0"/>
        <v>Non-brain-injured</v>
      </c>
      <c r="Q56" s="35"/>
      <c r="R56" s="7" t="s">
        <v>54</v>
      </c>
      <c r="S56" s="3" t="s">
        <v>384</v>
      </c>
      <c r="T56" s="3" t="s">
        <v>385</v>
      </c>
      <c r="U56" s="3" t="s">
        <v>535</v>
      </c>
      <c r="V56" s="3" t="s">
        <v>42</v>
      </c>
      <c r="W56" s="3" t="s">
        <v>535</v>
      </c>
      <c r="X56" s="3" t="s">
        <v>395</v>
      </c>
      <c r="Y56" s="3" t="s">
        <v>396</v>
      </c>
      <c r="Z56" s="3" t="s">
        <v>116</v>
      </c>
      <c r="AA56" s="3" t="s">
        <v>278</v>
      </c>
      <c r="AB56" s="3" t="s">
        <v>279</v>
      </c>
      <c r="AC56" s="3" t="s">
        <v>279</v>
      </c>
      <c r="AD56" s="3" t="s">
        <v>396</v>
      </c>
    </row>
    <row r="57" spans="1:30" ht="41" customHeight="1">
      <c r="A57" s="7" t="s">
        <v>50</v>
      </c>
      <c r="B57" s="62">
        <v>65</v>
      </c>
      <c r="C57" s="3" t="s">
        <v>422</v>
      </c>
      <c r="D57" s="1" t="s">
        <v>623</v>
      </c>
      <c r="E57" s="4">
        <v>54</v>
      </c>
      <c r="F57" s="4" t="s">
        <v>32</v>
      </c>
      <c r="G57" s="3" t="s">
        <v>51</v>
      </c>
      <c r="H57" s="3">
        <v>4</v>
      </c>
      <c r="I57" s="3" t="s">
        <v>266</v>
      </c>
      <c r="J57" s="4">
        <v>4</v>
      </c>
      <c r="K57" s="8">
        <v>99</v>
      </c>
      <c r="L57" s="3" t="s">
        <v>648</v>
      </c>
      <c r="M57" s="7" t="s">
        <v>370</v>
      </c>
      <c r="N57" s="1" t="s">
        <v>623</v>
      </c>
      <c r="O57" s="1"/>
      <c r="P57" s="35" t="str">
        <f t="shared" si="0"/>
        <v>Non-brain-injured</v>
      </c>
      <c r="Q57" s="35"/>
      <c r="R57" s="7" t="s">
        <v>270</v>
      </c>
      <c r="S57" s="3" t="s">
        <v>384</v>
      </c>
      <c r="T57" s="3" t="s">
        <v>280</v>
      </c>
      <c r="U57" s="3" t="s">
        <v>535</v>
      </c>
      <c r="V57" s="3" t="s">
        <v>204</v>
      </c>
      <c r="W57" s="3" t="s">
        <v>535</v>
      </c>
      <c r="X57" s="3" t="s">
        <v>394</v>
      </c>
      <c r="Y57" s="3" t="s">
        <v>396</v>
      </c>
      <c r="Z57" s="3" t="s">
        <v>397</v>
      </c>
      <c r="AA57" s="3" t="s">
        <v>281</v>
      </c>
      <c r="AB57" s="3" t="s">
        <v>113</v>
      </c>
      <c r="AC57" s="3" t="s">
        <v>282</v>
      </c>
      <c r="AD57" s="3" t="s">
        <v>396</v>
      </c>
    </row>
    <row r="58" spans="1:30" ht="30" customHeight="1">
      <c r="A58" s="7" t="s">
        <v>267</v>
      </c>
      <c r="B58" s="62">
        <v>65</v>
      </c>
      <c r="C58" s="3" t="s">
        <v>422</v>
      </c>
      <c r="D58" s="1" t="s">
        <v>623</v>
      </c>
      <c r="E58" s="3">
        <v>50</v>
      </c>
      <c r="F58" s="4" t="s">
        <v>36</v>
      </c>
      <c r="G58" s="3" t="s">
        <v>268</v>
      </c>
      <c r="H58" s="3">
        <v>5</v>
      </c>
      <c r="I58" s="3" t="s">
        <v>105</v>
      </c>
      <c r="J58" s="4">
        <v>7</v>
      </c>
      <c r="K58" s="4">
        <v>99.2</v>
      </c>
      <c r="L58" s="3" t="s">
        <v>648</v>
      </c>
      <c r="M58" s="7" t="s">
        <v>370</v>
      </c>
      <c r="N58" s="1" t="s">
        <v>623</v>
      </c>
      <c r="O58" s="1"/>
      <c r="P58" s="35" t="str">
        <f t="shared" si="0"/>
        <v>Non-brain-injured</v>
      </c>
      <c r="Q58" s="35"/>
      <c r="R58" s="7" t="s">
        <v>532</v>
      </c>
      <c r="S58" s="3" t="s">
        <v>384</v>
      </c>
      <c r="T58" s="3" t="s">
        <v>283</v>
      </c>
      <c r="U58" s="3" t="s">
        <v>285</v>
      </c>
      <c r="V58" s="3" t="s">
        <v>284</v>
      </c>
      <c r="W58" s="3" t="s">
        <v>128</v>
      </c>
      <c r="X58" s="3" t="s">
        <v>62</v>
      </c>
      <c r="Y58" s="3" t="s">
        <v>396</v>
      </c>
      <c r="Z58" s="3" t="s">
        <v>390</v>
      </c>
      <c r="AA58" s="3" t="s">
        <v>286</v>
      </c>
      <c r="AB58" s="3" t="s">
        <v>287</v>
      </c>
      <c r="AC58" s="3" t="s">
        <v>288</v>
      </c>
      <c r="AD58" s="3" t="s">
        <v>396</v>
      </c>
    </row>
    <row r="59" spans="1:30" ht="30" customHeight="1">
      <c r="A59" s="13" t="s">
        <v>106</v>
      </c>
      <c r="B59" s="63">
        <v>0</v>
      </c>
      <c r="C59" s="10" t="s">
        <v>318</v>
      </c>
      <c r="D59" s="10" t="s">
        <v>561</v>
      </c>
      <c r="E59" s="10"/>
      <c r="F59" s="11"/>
      <c r="G59" s="10"/>
      <c r="H59" s="10"/>
      <c r="I59" s="10"/>
      <c r="J59" s="11"/>
      <c r="K59" s="11"/>
      <c r="L59" s="11"/>
      <c r="M59" s="13"/>
      <c r="N59" s="48"/>
      <c r="O59" s="48"/>
      <c r="P59" s="49"/>
      <c r="Q59" s="49"/>
      <c r="R59" s="13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ht="30" customHeight="1">
      <c r="A60" s="7" t="s">
        <v>107</v>
      </c>
      <c r="B60" s="62">
        <v>65</v>
      </c>
      <c r="C60" s="3" t="s">
        <v>422</v>
      </c>
      <c r="D60" s="1" t="s">
        <v>623</v>
      </c>
      <c r="E60" s="20">
        <v>54</v>
      </c>
      <c r="F60" s="4" t="s">
        <v>32</v>
      </c>
      <c r="G60" s="3" t="s">
        <v>268</v>
      </c>
      <c r="H60" s="3">
        <v>5</v>
      </c>
      <c r="I60" s="3" t="s">
        <v>108</v>
      </c>
      <c r="J60" s="4">
        <v>6</v>
      </c>
      <c r="K60" s="4">
        <v>100</v>
      </c>
      <c r="L60" s="3" t="s">
        <v>648</v>
      </c>
      <c r="M60" s="7" t="s">
        <v>370</v>
      </c>
      <c r="N60" s="1" t="s">
        <v>623</v>
      </c>
      <c r="O60" s="1"/>
      <c r="P60" s="35" t="str">
        <f t="shared" si="0"/>
        <v>Non-brain-injured</v>
      </c>
      <c r="Q60" s="35"/>
      <c r="R60" s="7" t="s">
        <v>532</v>
      </c>
      <c r="S60" s="3" t="s">
        <v>384</v>
      </c>
      <c r="T60" s="3" t="s">
        <v>59</v>
      </c>
      <c r="U60" s="3" t="s">
        <v>535</v>
      </c>
      <c r="V60" s="3" t="s">
        <v>395</v>
      </c>
      <c r="W60" s="3" t="s">
        <v>535</v>
      </c>
      <c r="X60" s="3" t="s">
        <v>395</v>
      </c>
      <c r="Y60" s="3" t="s">
        <v>396</v>
      </c>
      <c r="Z60" s="3" t="s">
        <v>397</v>
      </c>
      <c r="AA60" s="3" t="s">
        <v>289</v>
      </c>
      <c r="AB60" s="3" t="s">
        <v>113</v>
      </c>
      <c r="AC60" s="3" t="s">
        <v>113</v>
      </c>
      <c r="AD60" s="3" t="s">
        <v>396</v>
      </c>
    </row>
    <row r="61" spans="1:30" ht="30" customHeight="1">
      <c r="A61" s="7" t="s">
        <v>109</v>
      </c>
      <c r="B61" s="62">
        <v>65</v>
      </c>
      <c r="C61" s="3" t="s">
        <v>422</v>
      </c>
      <c r="D61" s="1" t="s">
        <v>623</v>
      </c>
      <c r="E61" s="20">
        <v>49</v>
      </c>
      <c r="F61" s="4" t="s">
        <v>36</v>
      </c>
      <c r="G61" s="3" t="s">
        <v>110</v>
      </c>
      <c r="H61" s="3">
        <v>3</v>
      </c>
      <c r="I61" s="3" t="s">
        <v>429</v>
      </c>
      <c r="J61" s="4">
        <v>4</v>
      </c>
      <c r="K61" s="4">
        <v>99.7</v>
      </c>
      <c r="L61" s="3" t="s">
        <v>648</v>
      </c>
      <c r="M61" s="7" t="s">
        <v>370</v>
      </c>
      <c r="N61" s="1" t="s">
        <v>623</v>
      </c>
      <c r="O61" s="1"/>
      <c r="P61" s="35" t="str">
        <f t="shared" si="0"/>
        <v>Non-brain-injured</v>
      </c>
      <c r="Q61" s="35"/>
      <c r="R61" s="7" t="s">
        <v>532</v>
      </c>
      <c r="S61" s="3" t="s">
        <v>290</v>
      </c>
      <c r="T61" s="3" t="s">
        <v>190</v>
      </c>
      <c r="U61" s="3" t="s">
        <v>291</v>
      </c>
      <c r="V61" s="3" t="s">
        <v>62</v>
      </c>
      <c r="W61" s="3" t="s">
        <v>292</v>
      </c>
      <c r="X61" s="3" t="s">
        <v>293</v>
      </c>
      <c r="Y61" s="3" t="s">
        <v>396</v>
      </c>
      <c r="Z61" s="3" t="s">
        <v>397</v>
      </c>
      <c r="AA61" s="3" t="s">
        <v>294</v>
      </c>
      <c r="AB61" s="3" t="s">
        <v>576</v>
      </c>
      <c r="AC61" s="3" t="s">
        <v>576</v>
      </c>
      <c r="AD61" s="3" t="s">
        <v>396</v>
      </c>
    </row>
    <row r="62" spans="1:30" ht="30" customHeight="1">
      <c r="A62" s="7" t="s">
        <v>430</v>
      </c>
      <c r="B62" s="62">
        <v>65</v>
      </c>
      <c r="C62" s="3" t="s">
        <v>422</v>
      </c>
      <c r="D62" s="1" t="s">
        <v>623</v>
      </c>
      <c r="E62" s="20">
        <v>55</v>
      </c>
      <c r="F62" s="4" t="s">
        <v>36</v>
      </c>
      <c r="G62" s="3" t="s">
        <v>440</v>
      </c>
      <c r="H62" s="3">
        <v>3</v>
      </c>
      <c r="I62" s="3" t="s">
        <v>441</v>
      </c>
      <c r="J62" s="4">
        <v>5</v>
      </c>
      <c r="K62" s="4">
        <v>99.6</v>
      </c>
      <c r="L62" s="3" t="s">
        <v>648</v>
      </c>
      <c r="M62" s="7" t="s">
        <v>370</v>
      </c>
      <c r="N62" s="1" t="s">
        <v>623</v>
      </c>
      <c r="O62" s="1"/>
      <c r="P62" s="35" t="str">
        <f t="shared" si="0"/>
        <v>Non-brain-injured</v>
      </c>
      <c r="Q62" s="35"/>
      <c r="R62" s="7" t="s">
        <v>532</v>
      </c>
      <c r="S62" s="3" t="s">
        <v>384</v>
      </c>
      <c r="T62" s="3" t="s">
        <v>295</v>
      </c>
      <c r="U62" s="3" t="s">
        <v>535</v>
      </c>
      <c r="V62" s="3" t="s">
        <v>395</v>
      </c>
      <c r="W62" s="3" t="s">
        <v>296</v>
      </c>
      <c r="X62" s="3" t="s">
        <v>395</v>
      </c>
      <c r="Y62" s="3" t="s">
        <v>396</v>
      </c>
      <c r="Z62" s="3" t="s">
        <v>397</v>
      </c>
      <c r="AA62" s="3" t="s">
        <v>297</v>
      </c>
      <c r="AB62" s="3" t="s">
        <v>576</v>
      </c>
      <c r="AC62" s="3" t="s">
        <v>576</v>
      </c>
      <c r="AD62" s="3" t="s">
        <v>396</v>
      </c>
    </row>
    <row r="63" spans="1:30" ht="41" customHeight="1">
      <c r="A63" s="13" t="s">
        <v>431</v>
      </c>
      <c r="B63" s="63">
        <v>0</v>
      </c>
      <c r="C63" s="10" t="s">
        <v>318</v>
      </c>
      <c r="D63" s="10" t="s">
        <v>404</v>
      </c>
      <c r="E63" s="14"/>
      <c r="F63" s="11"/>
      <c r="G63" s="10"/>
      <c r="H63" s="10"/>
      <c r="I63" s="10"/>
      <c r="J63" s="11"/>
      <c r="K63" s="11"/>
      <c r="L63" s="11"/>
      <c r="M63" s="13"/>
      <c r="N63" s="48"/>
      <c r="O63" s="48"/>
      <c r="P63" s="49"/>
      <c r="Q63" s="49"/>
      <c r="R63" s="1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ht="33" customHeight="1">
      <c r="A64" s="13" t="s">
        <v>432</v>
      </c>
      <c r="B64" s="63">
        <v>0</v>
      </c>
      <c r="C64" s="10" t="s">
        <v>318</v>
      </c>
      <c r="D64" s="10" t="s">
        <v>503</v>
      </c>
      <c r="E64" s="14"/>
      <c r="F64" s="11"/>
      <c r="G64" s="10"/>
      <c r="H64" s="10"/>
      <c r="I64" s="10"/>
      <c r="J64" s="11"/>
      <c r="K64" s="11"/>
      <c r="L64" s="11"/>
      <c r="M64" s="13"/>
      <c r="N64" s="48"/>
      <c r="O64" s="48"/>
      <c r="P64" s="49"/>
      <c r="Q64" s="49"/>
      <c r="R64" s="1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ht="30" customHeight="1">
      <c r="A65" s="7" t="s">
        <v>433</v>
      </c>
      <c r="B65" s="62">
        <v>65</v>
      </c>
      <c r="C65" s="3" t="s">
        <v>422</v>
      </c>
      <c r="D65" s="1" t="s">
        <v>623</v>
      </c>
      <c r="E65" s="20">
        <v>67</v>
      </c>
      <c r="F65" s="4" t="s">
        <v>36</v>
      </c>
      <c r="G65" s="3" t="s">
        <v>459</v>
      </c>
      <c r="H65" s="3">
        <v>3</v>
      </c>
      <c r="I65" s="3" t="s">
        <v>460</v>
      </c>
      <c r="J65" s="4">
        <v>3</v>
      </c>
      <c r="K65" s="4">
        <v>97</v>
      </c>
      <c r="L65" s="3" t="s">
        <v>648</v>
      </c>
      <c r="M65" s="7" t="s">
        <v>370</v>
      </c>
      <c r="N65" s="1" t="s">
        <v>623</v>
      </c>
      <c r="O65" s="1"/>
      <c r="P65" s="35" t="str">
        <f t="shared" si="0"/>
        <v>Non-brain-injured</v>
      </c>
      <c r="Q65" s="35"/>
      <c r="R65" s="7" t="s">
        <v>532</v>
      </c>
      <c r="S65" s="3" t="s">
        <v>384</v>
      </c>
      <c r="T65" s="3" t="s">
        <v>298</v>
      </c>
      <c r="U65" s="3" t="s">
        <v>535</v>
      </c>
      <c r="V65" s="3" t="s">
        <v>215</v>
      </c>
      <c r="W65" s="3" t="s">
        <v>535</v>
      </c>
      <c r="X65" s="3" t="s">
        <v>299</v>
      </c>
      <c r="Y65" s="3" t="s">
        <v>396</v>
      </c>
      <c r="Z65" s="3" t="s">
        <v>116</v>
      </c>
      <c r="AA65" s="3" t="s">
        <v>300</v>
      </c>
      <c r="AB65" s="3" t="s">
        <v>113</v>
      </c>
      <c r="AC65" s="3" t="s">
        <v>113</v>
      </c>
      <c r="AD65" s="3" t="s">
        <v>396</v>
      </c>
    </row>
    <row r="66" spans="1:30" ht="30" customHeight="1">
      <c r="A66" s="7" t="s">
        <v>442</v>
      </c>
      <c r="B66" s="62">
        <v>65</v>
      </c>
      <c r="C66" s="3" t="s">
        <v>422</v>
      </c>
      <c r="D66" s="1" t="s">
        <v>623</v>
      </c>
      <c r="E66" s="21">
        <v>40</v>
      </c>
      <c r="F66" s="4" t="s">
        <v>36</v>
      </c>
      <c r="G66" s="3" t="s">
        <v>482</v>
      </c>
      <c r="H66" s="12">
        <v>3</v>
      </c>
      <c r="I66" s="3" t="s">
        <v>446</v>
      </c>
      <c r="J66" s="4">
        <v>4</v>
      </c>
      <c r="K66" s="4">
        <v>99.6</v>
      </c>
      <c r="L66" s="3" t="s">
        <v>648</v>
      </c>
      <c r="M66" s="7" t="s">
        <v>370</v>
      </c>
      <c r="N66" s="1" t="s">
        <v>623</v>
      </c>
      <c r="O66" s="1"/>
      <c r="P66" s="35" t="str">
        <f t="shared" si="0"/>
        <v>Non-brain-injured</v>
      </c>
      <c r="Q66" s="35"/>
      <c r="R66" s="7" t="s">
        <v>532</v>
      </c>
      <c r="S66" s="3" t="s">
        <v>120</v>
      </c>
      <c r="T66" s="3" t="s">
        <v>385</v>
      </c>
      <c r="U66" s="3" t="s">
        <v>129</v>
      </c>
      <c r="V66" s="3" t="s">
        <v>1</v>
      </c>
      <c r="W66" s="3" t="s">
        <v>535</v>
      </c>
      <c r="X66" s="3" t="s">
        <v>395</v>
      </c>
      <c r="Y66" s="3" t="s">
        <v>389</v>
      </c>
      <c r="Z66" s="3" t="s">
        <v>390</v>
      </c>
      <c r="AA66" s="3" t="s">
        <v>2</v>
      </c>
      <c r="AB66" s="3" t="s">
        <v>576</v>
      </c>
      <c r="AC66" s="3" t="s">
        <v>576</v>
      </c>
      <c r="AD66" s="3" t="s">
        <v>389</v>
      </c>
    </row>
    <row r="67" spans="1:30" ht="30" customHeight="1">
      <c r="A67" s="7" t="s">
        <v>443</v>
      </c>
      <c r="B67" s="62">
        <v>65</v>
      </c>
      <c r="C67" s="3" t="s">
        <v>422</v>
      </c>
      <c r="D67" s="1" t="s">
        <v>623</v>
      </c>
      <c r="E67" s="21">
        <v>47</v>
      </c>
      <c r="F67" s="4" t="s">
        <v>32</v>
      </c>
      <c r="G67" s="3" t="s">
        <v>447</v>
      </c>
      <c r="H67" s="3">
        <v>2</v>
      </c>
      <c r="I67" s="3" t="s">
        <v>448</v>
      </c>
      <c r="J67" s="4">
        <v>2</v>
      </c>
      <c r="K67" s="4">
        <v>99.6</v>
      </c>
      <c r="L67" s="3" t="s">
        <v>648</v>
      </c>
      <c r="M67" s="7" t="s">
        <v>370</v>
      </c>
      <c r="N67" s="1" t="s">
        <v>623</v>
      </c>
      <c r="O67" s="1"/>
      <c r="P67" s="35" t="str">
        <f t="shared" si="0"/>
        <v>Non-brain-injured</v>
      </c>
      <c r="Q67" s="35"/>
      <c r="R67" s="7" t="s">
        <v>532</v>
      </c>
      <c r="S67" s="3" t="s">
        <v>384</v>
      </c>
      <c r="T67" s="3" t="s">
        <v>581</v>
      </c>
      <c r="U67" s="3" t="s">
        <v>535</v>
      </c>
      <c r="V67" s="3" t="s">
        <v>215</v>
      </c>
      <c r="W67" s="3" t="s">
        <v>535</v>
      </c>
      <c r="X67" s="3" t="s">
        <v>3</v>
      </c>
      <c r="Y67" s="3" t="s">
        <v>389</v>
      </c>
      <c r="Z67" s="3" t="s">
        <v>390</v>
      </c>
      <c r="AA67" s="3" t="s">
        <v>4</v>
      </c>
      <c r="AB67" s="3" t="s">
        <v>540</v>
      </c>
      <c r="AC67" s="3" t="s">
        <v>540</v>
      </c>
      <c r="AD67" s="3" t="s">
        <v>389</v>
      </c>
    </row>
    <row r="68" spans="1:30" ht="30" customHeight="1">
      <c r="A68" s="13" t="s">
        <v>444</v>
      </c>
      <c r="B68" s="63">
        <v>0</v>
      </c>
      <c r="C68" s="10" t="s">
        <v>318</v>
      </c>
      <c r="D68" s="10" t="s">
        <v>319</v>
      </c>
      <c r="E68" s="10"/>
      <c r="F68" s="11"/>
      <c r="G68" s="10"/>
      <c r="H68" s="10"/>
      <c r="I68" s="10"/>
      <c r="J68" s="11"/>
      <c r="K68" s="11"/>
      <c r="L68" s="11"/>
      <c r="M68" s="13"/>
      <c r="N68" s="48"/>
      <c r="O68" s="48"/>
      <c r="P68" s="49"/>
      <c r="Q68" s="49"/>
      <c r="R68" s="1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ht="30" customHeight="1">
      <c r="D69" s="1"/>
      <c r="E69" s="4"/>
      <c r="F69" s="4"/>
      <c r="G69" s="3"/>
      <c r="I69" s="3"/>
      <c r="J69" s="4"/>
      <c r="K69" s="4"/>
      <c r="L69" s="4"/>
      <c r="M69" s="7"/>
      <c r="N69" s="1"/>
      <c r="O69" s="1"/>
      <c r="P69" s="36"/>
      <c r="Q69" s="36"/>
      <c r="R69" s="7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44" customHeight="1">
      <c r="A70" s="13" t="s">
        <v>461</v>
      </c>
      <c r="B70" s="63">
        <v>65</v>
      </c>
      <c r="C70" s="10" t="s">
        <v>318</v>
      </c>
      <c r="D70" s="10" t="s">
        <v>179</v>
      </c>
      <c r="E70" s="10">
        <v>33</v>
      </c>
      <c r="F70" s="11" t="s">
        <v>36</v>
      </c>
      <c r="G70" s="10" t="s">
        <v>165</v>
      </c>
      <c r="H70" s="10">
        <v>5</v>
      </c>
      <c r="I70" s="10" t="s">
        <v>462</v>
      </c>
      <c r="J70" s="11">
        <v>4</v>
      </c>
      <c r="K70" s="11" t="s">
        <v>505</v>
      </c>
      <c r="L70" s="11"/>
      <c r="M70" s="13" t="s">
        <v>504</v>
      </c>
      <c r="N70" s="48"/>
      <c r="O70" s="48"/>
      <c r="P70" s="50"/>
      <c r="Q70" s="50"/>
      <c r="R70" s="13" t="s">
        <v>532</v>
      </c>
      <c r="S70" s="10" t="s">
        <v>384</v>
      </c>
      <c r="T70" s="10" t="s">
        <v>155</v>
      </c>
      <c r="U70" s="10" t="s">
        <v>535</v>
      </c>
      <c r="V70" s="10" t="s">
        <v>395</v>
      </c>
      <c r="W70" s="10" t="s">
        <v>535</v>
      </c>
      <c r="X70" s="10" t="s">
        <v>395</v>
      </c>
      <c r="Y70" s="10" t="s">
        <v>396</v>
      </c>
      <c r="Z70" s="10" t="s">
        <v>156</v>
      </c>
      <c r="AA70" s="10" t="s">
        <v>157</v>
      </c>
      <c r="AB70" s="10" t="s">
        <v>616</v>
      </c>
      <c r="AC70" s="10" t="s">
        <v>617</v>
      </c>
      <c r="AD70" s="10" t="s">
        <v>396</v>
      </c>
    </row>
    <row r="71" spans="1:30" ht="30" customHeight="1">
      <c r="A71" s="13" t="s">
        <v>5</v>
      </c>
      <c r="B71" s="63">
        <v>25</v>
      </c>
      <c r="C71" s="10" t="s">
        <v>318</v>
      </c>
      <c r="D71" s="10" t="s">
        <v>552</v>
      </c>
      <c r="E71" s="10"/>
      <c r="F71" s="11" t="s">
        <v>36</v>
      </c>
      <c r="G71" s="10"/>
      <c r="H71" s="10"/>
      <c r="I71" s="10"/>
      <c r="J71" s="11"/>
      <c r="K71" s="11"/>
      <c r="L71" s="11"/>
      <c r="M71" s="11"/>
      <c r="N71" s="48"/>
      <c r="O71" s="48"/>
      <c r="P71" s="51"/>
      <c r="Q71" s="51"/>
      <c r="R71" s="1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ht="30" customHeight="1">
      <c r="A72" s="7" t="s">
        <v>463</v>
      </c>
      <c r="B72" s="62">
        <v>65</v>
      </c>
      <c r="C72" s="3" t="s">
        <v>422</v>
      </c>
      <c r="D72" s="1" t="s">
        <v>623</v>
      </c>
      <c r="E72" s="3">
        <v>58</v>
      </c>
      <c r="F72" s="4" t="s">
        <v>36</v>
      </c>
      <c r="G72" s="3" t="s">
        <v>174</v>
      </c>
      <c r="H72" s="3">
        <v>2</v>
      </c>
      <c r="I72" s="3" t="s">
        <v>528</v>
      </c>
      <c r="J72" s="3">
        <v>2</v>
      </c>
      <c r="K72" s="3">
        <v>92</v>
      </c>
      <c r="L72" s="3" t="s">
        <v>643</v>
      </c>
      <c r="M72" s="3" t="s">
        <v>579</v>
      </c>
      <c r="N72" s="39">
        <v>37043</v>
      </c>
      <c r="O72" s="39">
        <v>38022</v>
      </c>
      <c r="P72" s="35">
        <f>DAYS360(N72,O72,FALSE)/365</f>
        <v>2.6410958904109587</v>
      </c>
      <c r="Q72" s="47" t="s">
        <v>566</v>
      </c>
      <c r="R72" s="3" t="s">
        <v>532</v>
      </c>
      <c r="S72" s="3" t="s">
        <v>384</v>
      </c>
      <c r="T72" s="3" t="s">
        <v>190</v>
      </c>
      <c r="U72" s="3" t="s">
        <v>535</v>
      </c>
      <c r="V72" s="3" t="s">
        <v>395</v>
      </c>
      <c r="W72" s="3" t="s">
        <v>535</v>
      </c>
      <c r="X72" s="3" t="s">
        <v>395</v>
      </c>
      <c r="Y72" s="3" t="s">
        <v>396</v>
      </c>
      <c r="Z72" s="3" t="s">
        <v>397</v>
      </c>
      <c r="AA72" s="3" t="s">
        <v>158</v>
      </c>
      <c r="AB72" s="3" t="s">
        <v>159</v>
      </c>
      <c r="AC72" s="3" t="s">
        <v>159</v>
      </c>
      <c r="AD72" s="3" t="s">
        <v>396</v>
      </c>
    </row>
    <row r="73" spans="1:30" ht="30" customHeight="1">
      <c r="A73" s="7" t="s">
        <v>464</v>
      </c>
      <c r="B73" s="62">
        <v>65</v>
      </c>
      <c r="C73" s="3" t="s">
        <v>422</v>
      </c>
      <c r="D73" s="1" t="s">
        <v>623</v>
      </c>
      <c r="E73" s="3">
        <v>74</v>
      </c>
      <c r="F73" s="4" t="s">
        <v>36</v>
      </c>
      <c r="G73" s="3" t="s">
        <v>174</v>
      </c>
      <c r="H73" s="3">
        <v>2</v>
      </c>
      <c r="I73" s="3" t="s">
        <v>528</v>
      </c>
      <c r="J73" s="3">
        <v>2</v>
      </c>
      <c r="K73" s="3">
        <v>59.5</v>
      </c>
      <c r="L73" s="3" t="s">
        <v>645</v>
      </c>
      <c r="M73" s="17" t="s">
        <v>162</v>
      </c>
      <c r="N73" s="42">
        <v>36640</v>
      </c>
      <c r="O73" s="42">
        <v>38061</v>
      </c>
      <c r="P73" s="35">
        <f>DAYS360(N73,O73,FALSE)/365</f>
        <v>3.8383561643835615</v>
      </c>
      <c r="Q73" s="43" t="s">
        <v>566</v>
      </c>
      <c r="R73" s="3" t="s">
        <v>532</v>
      </c>
      <c r="S73" s="3" t="s">
        <v>384</v>
      </c>
      <c r="T73" s="3" t="s">
        <v>160</v>
      </c>
      <c r="U73" s="3" t="s">
        <v>130</v>
      </c>
      <c r="V73" s="3" t="s">
        <v>187</v>
      </c>
      <c r="W73" s="3" t="s">
        <v>535</v>
      </c>
      <c r="X73" s="3" t="s">
        <v>395</v>
      </c>
      <c r="Y73" s="3" t="s">
        <v>200</v>
      </c>
      <c r="Z73" s="3" t="s">
        <v>116</v>
      </c>
      <c r="AA73" s="3" t="s">
        <v>161</v>
      </c>
      <c r="AB73" s="3" t="s">
        <v>113</v>
      </c>
      <c r="AC73" s="3" t="s">
        <v>113</v>
      </c>
      <c r="AD73" s="3" t="s">
        <v>396</v>
      </c>
    </row>
    <row r="74" spans="1:30" ht="30" customHeight="1">
      <c r="A74" s="13" t="s">
        <v>6</v>
      </c>
      <c r="B74" s="63">
        <v>0</v>
      </c>
      <c r="C74" s="10" t="s">
        <v>318</v>
      </c>
      <c r="D74" s="10" t="s">
        <v>405</v>
      </c>
      <c r="E74" s="10"/>
      <c r="F74" s="11" t="s">
        <v>36</v>
      </c>
      <c r="G74" s="10"/>
      <c r="H74" s="10"/>
      <c r="I74" s="10"/>
      <c r="J74" s="10"/>
      <c r="K74" s="10"/>
      <c r="L74" s="10"/>
      <c r="M74" s="10"/>
      <c r="N74" s="48"/>
      <c r="O74" s="48"/>
      <c r="P74" s="49"/>
      <c r="Q74" s="49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ht="30" customHeight="1">
      <c r="A75" s="13" t="s">
        <v>7</v>
      </c>
      <c r="B75" s="63">
        <v>0</v>
      </c>
      <c r="C75" s="10" t="s">
        <v>318</v>
      </c>
      <c r="D75" s="10" t="s">
        <v>552</v>
      </c>
      <c r="E75" s="10"/>
      <c r="F75" s="11" t="s">
        <v>36</v>
      </c>
      <c r="G75" s="10"/>
      <c r="H75" s="10"/>
      <c r="I75" s="10"/>
      <c r="J75" s="10"/>
      <c r="K75" s="10"/>
      <c r="L75" s="10"/>
      <c r="M75" s="10"/>
      <c r="N75" s="48"/>
      <c r="O75" s="48"/>
      <c r="P75" s="49"/>
      <c r="Q75" s="49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ht="30" customHeight="1">
      <c r="A76" s="13" t="s">
        <v>8</v>
      </c>
      <c r="B76" s="63">
        <v>65</v>
      </c>
      <c r="C76" s="10" t="s">
        <v>318</v>
      </c>
      <c r="D76" s="10" t="s">
        <v>405</v>
      </c>
      <c r="E76" s="10"/>
      <c r="F76" s="11" t="s">
        <v>36</v>
      </c>
      <c r="G76" s="10"/>
      <c r="H76" s="10"/>
      <c r="I76" s="10"/>
      <c r="J76" s="10"/>
      <c r="K76" s="10"/>
      <c r="L76" s="10"/>
      <c r="M76" s="10"/>
      <c r="N76" s="48"/>
      <c r="O76" s="48"/>
      <c r="P76" s="49"/>
      <c r="Q76" s="49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 ht="30" customHeight="1">
      <c r="A77" s="7" t="s">
        <v>465</v>
      </c>
      <c r="B77" s="62">
        <v>65</v>
      </c>
      <c r="C77" s="3" t="s">
        <v>422</v>
      </c>
      <c r="D77" s="1" t="s">
        <v>623</v>
      </c>
      <c r="E77" s="3">
        <v>47</v>
      </c>
      <c r="F77" s="4" t="s">
        <v>32</v>
      </c>
      <c r="G77" s="3" t="s">
        <v>466</v>
      </c>
      <c r="H77" s="3">
        <v>3</v>
      </c>
      <c r="I77" s="3" t="s">
        <v>467</v>
      </c>
      <c r="J77" s="3">
        <v>2</v>
      </c>
      <c r="K77" s="3">
        <v>77.2</v>
      </c>
      <c r="L77" s="3" t="s">
        <v>644</v>
      </c>
      <c r="M77" s="7" t="s">
        <v>513</v>
      </c>
      <c r="N77" s="39">
        <v>36492</v>
      </c>
      <c r="O77" s="39">
        <v>38083</v>
      </c>
      <c r="P77" s="35">
        <f>DAYS360(N77,O77,FALSE)/365</f>
        <v>4.2958904109589042</v>
      </c>
      <c r="Q77" s="44" t="s">
        <v>566</v>
      </c>
      <c r="R77" s="3" t="s">
        <v>532</v>
      </c>
      <c r="S77" s="3" t="s">
        <v>384</v>
      </c>
      <c r="T77" s="3" t="s">
        <v>564</v>
      </c>
      <c r="U77" s="3" t="s">
        <v>535</v>
      </c>
      <c r="V77" s="3" t="s">
        <v>395</v>
      </c>
      <c r="W77" s="3" t="s">
        <v>535</v>
      </c>
      <c r="X77" s="3" t="s">
        <v>395</v>
      </c>
      <c r="Y77" s="3" t="s">
        <v>396</v>
      </c>
      <c r="Z77" s="3" t="s">
        <v>390</v>
      </c>
      <c r="AA77" s="3" t="s">
        <v>565</v>
      </c>
      <c r="AB77" s="3" t="s">
        <v>113</v>
      </c>
      <c r="AC77" s="3" t="s">
        <v>113</v>
      </c>
      <c r="AD77" s="3" t="s">
        <v>396</v>
      </c>
    </row>
    <row r="78" spans="1:30" ht="30" customHeight="1">
      <c r="A78" s="7" t="s">
        <v>468</v>
      </c>
      <c r="B78" s="62">
        <v>65</v>
      </c>
      <c r="C78" s="3" t="s">
        <v>422</v>
      </c>
      <c r="D78" s="1" t="s">
        <v>623</v>
      </c>
      <c r="E78" s="3">
        <v>33</v>
      </c>
      <c r="F78" s="4" t="s">
        <v>36</v>
      </c>
      <c r="G78" s="3" t="s">
        <v>336</v>
      </c>
      <c r="H78" s="3">
        <v>7</v>
      </c>
      <c r="I78" s="3" t="s">
        <v>469</v>
      </c>
      <c r="J78" s="3">
        <v>7</v>
      </c>
      <c r="K78" s="3">
        <v>99.7</v>
      </c>
      <c r="L78" s="3" t="s">
        <v>647</v>
      </c>
      <c r="M78" s="17" t="s">
        <v>517</v>
      </c>
      <c r="N78" s="42">
        <v>37490</v>
      </c>
      <c r="O78" s="42">
        <v>38090</v>
      </c>
      <c r="P78" s="35">
        <f>DAYS360(N78,O78,FALSE)/365</f>
        <v>1.6191780821917807</v>
      </c>
      <c r="Q78" s="43" t="s">
        <v>566</v>
      </c>
      <c r="R78" s="3" t="s">
        <v>532</v>
      </c>
      <c r="S78" s="3" t="s">
        <v>384</v>
      </c>
      <c r="T78" s="3" t="s">
        <v>514</v>
      </c>
      <c r="U78" s="3" t="s">
        <v>535</v>
      </c>
      <c r="V78" s="3" t="s">
        <v>395</v>
      </c>
      <c r="W78" s="3" t="s">
        <v>515</v>
      </c>
      <c r="X78" s="3" t="s">
        <v>516</v>
      </c>
      <c r="Y78" s="3" t="s">
        <v>396</v>
      </c>
      <c r="Z78" s="3" t="s">
        <v>397</v>
      </c>
      <c r="AA78" s="3" t="s">
        <v>518</v>
      </c>
      <c r="AB78" s="3" t="s">
        <v>113</v>
      </c>
      <c r="AC78" s="3" t="s">
        <v>540</v>
      </c>
      <c r="AD78" s="3" t="s">
        <v>396</v>
      </c>
    </row>
    <row r="79" spans="1:30" ht="30" customHeight="1">
      <c r="A79" s="7" t="s">
        <v>470</v>
      </c>
      <c r="B79" s="62">
        <v>65</v>
      </c>
      <c r="C79" s="3" t="s">
        <v>422</v>
      </c>
      <c r="D79" s="1" t="s">
        <v>623</v>
      </c>
      <c r="E79" s="3">
        <v>51</v>
      </c>
      <c r="F79" s="4" t="s">
        <v>36</v>
      </c>
      <c r="G79" s="3" t="s">
        <v>174</v>
      </c>
      <c r="H79" s="3">
        <v>2</v>
      </c>
      <c r="I79" s="3" t="s">
        <v>471</v>
      </c>
      <c r="J79" s="3">
        <v>4</v>
      </c>
      <c r="K79" s="3">
        <v>80.8</v>
      </c>
      <c r="L79" s="3" t="s">
        <v>644</v>
      </c>
      <c r="M79" s="17" t="s">
        <v>579</v>
      </c>
      <c r="N79" s="42">
        <v>33420</v>
      </c>
      <c r="O79" s="42">
        <v>38125</v>
      </c>
      <c r="P79" s="35">
        <f>DAYS360(N79,O79,FALSE)/365</f>
        <v>12.704109589041096</v>
      </c>
      <c r="Q79" s="43" t="s">
        <v>566</v>
      </c>
      <c r="R79" s="3" t="s">
        <v>532</v>
      </c>
      <c r="S79" s="3" t="s">
        <v>384</v>
      </c>
      <c r="T79" s="3" t="s">
        <v>190</v>
      </c>
      <c r="U79" s="3" t="s">
        <v>535</v>
      </c>
      <c r="V79" s="3" t="s">
        <v>66</v>
      </c>
      <c r="W79" s="3" t="s">
        <v>535</v>
      </c>
      <c r="X79" s="3" t="s">
        <v>395</v>
      </c>
      <c r="Y79" s="3" t="s">
        <v>396</v>
      </c>
      <c r="Z79" s="3" t="s">
        <v>397</v>
      </c>
      <c r="AA79" s="3" t="s">
        <v>519</v>
      </c>
      <c r="AB79" s="3" t="s">
        <v>113</v>
      </c>
      <c r="AC79" s="3" t="s">
        <v>113</v>
      </c>
      <c r="AD79" s="3" t="s">
        <v>396</v>
      </c>
    </row>
    <row r="80" spans="1:30" ht="30" customHeight="1">
      <c r="A80" s="7" t="s">
        <v>472</v>
      </c>
      <c r="B80" s="62">
        <v>65</v>
      </c>
      <c r="C80" s="3" t="s">
        <v>422</v>
      </c>
      <c r="D80" s="1" t="s">
        <v>623</v>
      </c>
      <c r="E80" s="3">
        <v>56</v>
      </c>
      <c r="F80" s="4" t="s">
        <v>32</v>
      </c>
      <c r="G80" s="3" t="s">
        <v>473</v>
      </c>
      <c r="H80" s="3">
        <v>3</v>
      </c>
      <c r="I80" s="3" t="s">
        <v>474</v>
      </c>
      <c r="J80" s="3">
        <v>6</v>
      </c>
      <c r="K80" s="3">
        <v>89.2</v>
      </c>
      <c r="L80" s="3" t="s">
        <v>643</v>
      </c>
      <c r="M80" s="17" t="s">
        <v>243</v>
      </c>
      <c r="N80" s="42">
        <v>34063</v>
      </c>
      <c r="O80" s="42">
        <v>38097</v>
      </c>
      <c r="P80" s="35">
        <f>DAYS360(N80,O80,FALSE)/365</f>
        <v>10.893150684931507</v>
      </c>
      <c r="Q80" s="43" t="s">
        <v>566</v>
      </c>
      <c r="R80" s="3" t="s">
        <v>54</v>
      </c>
      <c r="S80" s="3" t="s">
        <v>384</v>
      </c>
      <c r="T80" s="3" t="s">
        <v>241</v>
      </c>
      <c r="U80" s="3" t="s">
        <v>535</v>
      </c>
      <c r="V80" s="3" t="s">
        <v>395</v>
      </c>
      <c r="W80" s="3" t="s">
        <v>535</v>
      </c>
      <c r="X80" s="3" t="s">
        <v>395</v>
      </c>
      <c r="Y80" s="3" t="s">
        <v>396</v>
      </c>
      <c r="Z80" s="3" t="s">
        <v>397</v>
      </c>
      <c r="AA80" s="3" t="s">
        <v>242</v>
      </c>
      <c r="AB80" s="3" t="s">
        <v>113</v>
      </c>
      <c r="AC80" s="3" t="s">
        <v>113</v>
      </c>
      <c r="AD80" s="3" t="s">
        <v>396</v>
      </c>
    </row>
    <row r="81" spans="1:30" ht="30" customHeight="1">
      <c r="A81" s="13" t="s">
        <v>9</v>
      </c>
      <c r="B81" s="63">
        <v>0</v>
      </c>
      <c r="C81" s="10" t="s">
        <v>318</v>
      </c>
      <c r="D81" s="10" t="s">
        <v>406</v>
      </c>
      <c r="E81" s="10"/>
      <c r="F81" s="11" t="s">
        <v>32</v>
      </c>
      <c r="G81" s="10"/>
      <c r="H81" s="10"/>
      <c r="I81" s="10"/>
      <c r="J81" s="10"/>
      <c r="K81" s="10"/>
      <c r="L81" s="10"/>
      <c r="M81" s="10"/>
      <c r="N81" s="48"/>
      <c r="O81" s="48"/>
      <c r="P81" s="49"/>
      <c r="Q81" s="49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ht="30" customHeight="1">
      <c r="A82" s="13" t="s">
        <v>10</v>
      </c>
      <c r="B82" s="63">
        <v>25</v>
      </c>
      <c r="C82" s="10" t="s">
        <v>318</v>
      </c>
      <c r="D82" s="10" t="s">
        <v>554</v>
      </c>
      <c r="E82" s="10"/>
      <c r="F82" s="11" t="s">
        <v>36</v>
      </c>
      <c r="G82" s="10"/>
      <c r="H82" s="10"/>
      <c r="I82" s="10"/>
      <c r="J82" s="10"/>
      <c r="K82" s="10"/>
      <c r="L82" s="10"/>
      <c r="M82" s="10"/>
      <c r="N82" s="48"/>
      <c r="O82" s="48"/>
      <c r="P82" s="49"/>
      <c r="Q82" s="49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ht="30" customHeight="1">
      <c r="A83" s="7" t="s">
        <v>475</v>
      </c>
      <c r="B83" s="62">
        <v>65</v>
      </c>
      <c r="C83" s="3" t="s">
        <v>422</v>
      </c>
      <c r="D83" s="1" t="s">
        <v>623</v>
      </c>
      <c r="E83" s="3">
        <v>59</v>
      </c>
      <c r="F83" s="4" t="s">
        <v>36</v>
      </c>
      <c r="G83" s="3" t="s">
        <v>473</v>
      </c>
      <c r="H83" s="3">
        <v>3</v>
      </c>
      <c r="I83" s="3" t="s">
        <v>476</v>
      </c>
      <c r="J83" s="3">
        <v>7</v>
      </c>
      <c r="K83" s="4">
        <v>90.5</v>
      </c>
      <c r="L83" s="4" t="s">
        <v>643</v>
      </c>
      <c r="M83" s="3" t="s">
        <v>579</v>
      </c>
      <c r="N83" s="39">
        <v>35403</v>
      </c>
      <c r="O83" s="39">
        <v>38247</v>
      </c>
      <c r="P83" s="35">
        <f>DAYS360(N83,O83,FALSE)/365</f>
        <v>7.6794520547945204</v>
      </c>
      <c r="Q83" s="35" t="s">
        <v>574</v>
      </c>
      <c r="R83" s="3" t="s">
        <v>532</v>
      </c>
      <c r="S83" s="7" t="s">
        <v>384</v>
      </c>
      <c r="T83" s="7" t="s">
        <v>244</v>
      </c>
      <c r="U83" s="7" t="s">
        <v>535</v>
      </c>
      <c r="V83" s="7" t="s">
        <v>395</v>
      </c>
      <c r="W83" s="7" t="s">
        <v>535</v>
      </c>
      <c r="X83" s="7" t="s">
        <v>395</v>
      </c>
      <c r="Y83" s="7" t="s">
        <v>396</v>
      </c>
      <c r="Z83" s="7" t="s">
        <v>397</v>
      </c>
      <c r="AA83" s="7" t="s">
        <v>247</v>
      </c>
      <c r="AB83" s="7" t="s">
        <v>138</v>
      </c>
      <c r="AC83" s="7" t="s">
        <v>139</v>
      </c>
      <c r="AD83" s="7" t="s">
        <v>396</v>
      </c>
    </row>
    <row r="84" spans="1:30" ht="30" customHeight="1">
      <c r="A84" s="7" t="s">
        <v>477</v>
      </c>
      <c r="B84" s="62">
        <v>65</v>
      </c>
      <c r="C84" s="3" t="s">
        <v>422</v>
      </c>
      <c r="D84" s="1" t="s">
        <v>623</v>
      </c>
      <c r="E84" s="3">
        <v>62</v>
      </c>
      <c r="F84" s="4" t="s">
        <v>32</v>
      </c>
      <c r="G84" s="3" t="s">
        <v>174</v>
      </c>
      <c r="H84" s="3">
        <v>2</v>
      </c>
      <c r="I84" s="3" t="s">
        <v>478</v>
      </c>
      <c r="J84" s="3">
        <v>3</v>
      </c>
      <c r="K84" s="4">
        <v>93.1</v>
      </c>
      <c r="L84" s="4" t="s">
        <v>643</v>
      </c>
      <c r="M84" s="3" t="s">
        <v>579</v>
      </c>
      <c r="N84" s="39">
        <v>37257</v>
      </c>
      <c r="O84" s="39">
        <v>38414</v>
      </c>
      <c r="P84" s="35">
        <f>DAYS360(N84,O84,FALSE)/365</f>
        <v>3.128767123287671</v>
      </c>
      <c r="Q84" s="47" t="s">
        <v>566</v>
      </c>
      <c r="R84" s="3" t="s">
        <v>532</v>
      </c>
      <c r="S84" s="7" t="s">
        <v>384</v>
      </c>
      <c r="T84" s="7" t="s">
        <v>385</v>
      </c>
      <c r="U84" s="7" t="s">
        <v>535</v>
      </c>
      <c r="V84" s="7" t="s">
        <v>395</v>
      </c>
      <c r="W84" s="7" t="s">
        <v>535</v>
      </c>
      <c r="X84" s="7" t="s">
        <v>395</v>
      </c>
      <c r="Y84" s="7" t="s">
        <v>396</v>
      </c>
      <c r="Z84" s="7" t="s">
        <v>245</v>
      </c>
      <c r="AA84" s="7" t="s">
        <v>246</v>
      </c>
      <c r="AB84" s="7" t="s">
        <v>113</v>
      </c>
      <c r="AC84" s="7" t="s">
        <v>113</v>
      </c>
      <c r="AD84" s="7" t="s">
        <v>389</v>
      </c>
    </row>
    <row r="85" spans="1:30" ht="30" customHeight="1">
      <c r="A85" s="13" t="s">
        <v>11</v>
      </c>
      <c r="B85" s="13" t="s">
        <v>637</v>
      </c>
      <c r="C85" s="10" t="s">
        <v>407</v>
      </c>
      <c r="D85" s="13" t="s">
        <v>637</v>
      </c>
      <c r="E85" s="13" t="s">
        <v>637</v>
      </c>
      <c r="F85" s="13" t="s">
        <v>637</v>
      </c>
      <c r="G85" s="13" t="s">
        <v>637</v>
      </c>
      <c r="H85" s="13" t="s">
        <v>637</v>
      </c>
      <c r="I85" s="13" t="s">
        <v>637</v>
      </c>
      <c r="J85" s="13" t="s">
        <v>637</v>
      </c>
      <c r="K85" s="13" t="s">
        <v>637</v>
      </c>
      <c r="L85" s="13"/>
      <c r="M85" s="13" t="s">
        <v>637</v>
      </c>
      <c r="N85" s="13" t="s">
        <v>637</v>
      </c>
      <c r="O85" s="13" t="s">
        <v>637</v>
      </c>
      <c r="P85" s="13" t="s">
        <v>637</v>
      </c>
      <c r="Q85" s="13" t="s">
        <v>637</v>
      </c>
      <c r="R85" s="13" t="s">
        <v>637</v>
      </c>
      <c r="S85" s="13" t="s">
        <v>637</v>
      </c>
      <c r="T85" s="13" t="s">
        <v>637</v>
      </c>
      <c r="U85" s="13" t="s">
        <v>637</v>
      </c>
      <c r="V85" s="13" t="s">
        <v>637</v>
      </c>
      <c r="W85" s="13" t="s">
        <v>637</v>
      </c>
      <c r="X85" s="13" t="s">
        <v>637</v>
      </c>
      <c r="Y85" s="13" t="s">
        <v>637</v>
      </c>
      <c r="Z85" s="13" t="s">
        <v>637</v>
      </c>
      <c r="AA85" s="13" t="s">
        <v>637</v>
      </c>
      <c r="AB85" s="13" t="s">
        <v>637</v>
      </c>
      <c r="AC85" s="13" t="s">
        <v>637</v>
      </c>
      <c r="AD85" s="13" t="s">
        <v>637</v>
      </c>
    </row>
    <row r="86" spans="1:30" ht="30" customHeight="1">
      <c r="A86" s="7" t="s">
        <v>479</v>
      </c>
      <c r="B86" s="62">
        <v>65</v>
      </c>
      <c r="C86" s="3" t="s">
        <v>422</v>
      </c>
      <c r="D86" s="1" t="s">
        <v>623</v>
      </c>
      <c r="E86" s="3">
        <v>55</v>
      </c>
      <c r="F86" s="4" t="s">
        <v>32</v>
      </c>
      <c r="G86" s="3" t="s">
        <v>345</v>
      </c>
      <c r="H86" s="3">
        <v>3</v>
      </c>
      <c r="I86" s="3" t="s">
        <v>410</v>
      </c>
      <c r="J86" s="3">
        <v>3</v>
      </c>
      <c r="K86" s="4">
        <v>74.8</v>
      </c>
      <c r="L86" s="4" t="s">
        <v>644</v>
      </c>
      <c r="M86" s="17" t="s">
        <v>411</v>
      </c>
      <c r="N86" s="42">
        <v>38358</v>
      </c>
      <c r="O86" s="42">
        <v>38589</v>
      </c>
      <c r="P86" s="35">
        <f>DAYS360(N86,O86,FALSE)/365</f>
        <v>0.62739726027397258</v>
      </c>
      <c r="Q86" s="43" t="s">
        <v>566</v>
      </c>
      <c r="R86" s="3" t="s">
        <v>532</v>
      </c>
      <c r="S86" s="3" t="s">
        <v>384</v>
      </c>
      <c r="T86" s="3" t="s">
        <v>248</v>
      </c>
      <c r="U86" s="3" t="s">
        <v>535</v>
      </c>
      <c r="V86" s="3" t="s">
        <v>394</v>
      </c>
      <c r="W86" s="3" t="s">
        <v>535</v>
      </c>
      <c r="X86" s="3" t="s">
        <v>395</v>
      </c>
      <c r="Y86" s="3" t="s">
        <v>396</v>
      </c>
      <c r="Z86" s="3" t="s">
        <v>397</v>
      </c>
      <c r="AA86" s="3" t="s">
        <v>249</v>
      </c>
      <c r="AB86" s="3" t="s">
        <v>113</v>
      </c>
      <c r="AC86" s="3" t="s">
        <v>113</v>
      </c>
      <c r="AD86" s="3" t="s">
        <v>396</v>
      </c>
    </row>
    <row r="87" spans="1:30" ht="41" customHeight="1">
      <c r="A87" s="53" t="s">
        <v>480</v>
      </c>
      <c r="B87" s="62">
        <v>65</v>
      </c>
      <c r="C87" s="12" t="s">
        <v>422</v>
      </c>
      <c r="D87" s="12" t="s">
        <v>502</v>
      </c>
      <c r="E87" s="3">
        <v>51</v>
      </c>
      <c r="F87" s="4" t="s">
        <v>36</v>
      </c>
      <c r="G87" s="3" t="s">
        <v>466</v>
      </c>
      <c r="H87" s="3">
        <v>3</v>
      </c>
      <c r="I87" s="3" t="s">
        <v>520</v>
      </c>
      <c r="J87" s="3">
        <v>5</v>
      </c>
      <c r="K87" s="9" t="s">
        <v>481</v>
      </c>
      <c r="L87" s="9" t="s">
        <v>643</v>
      </c>
      <c r="M87" s="17" t="s">
        <v>415</v>
      </c>
      <c r="N87" s="42">
        <v>38452</v>
      </c>
      <c r="O87" s="42">
        <v>38588</v>
      </c>
      <c r="P87" s="35">
        <f>DAYS360(N87,O87,FALSE)/365</f>
        <v>0.36712328767123287</v>
      </c>
      <c r="Q87" s="43" t="s">
        <v>566</v>
      </c>
      <c r="R87" s="3" t="s">
        <v>532</v>
      </c>
      <c r="S87" s="3" t="s">
        <v>384</v>
      </c>
      <c r="T87" s="3" t="s">
        <v>412</v>
      </c>
      <c r="U87" s="3" t="s">
        <v>535</v>
      </c>
      <c r="V87" s="3" t="s">
        <v>395</v>
      </c>
      <c r="W87" s="3" t="s">
        <v>413</v>
      </c>
      <c r="X87" s="3" t="s">
        <v>395</v>
      </c>
      <c r="Y87" s="3" t="s">
        <v>396</v>
      </c>
      <c r="Z87" s="3" t="s">
        <v>116</v>
      </c>
      <c r="AA87" s="3" t="s">
        <v>414</v>
      </c>
      <c r="AB87" s="3" t="s">
        <v>113</v>
      </c>
      <c r="AC87" s="3" t="s">
        <v>113</v>
      </c>
      <c r="AD87" s="3" t="s">
        <v>396</v>
      </c>
    </row>
    <row r="88" spans="1:30" ht="30" customHeight="1">
      <c r="A88" s="13" t="s">
        <v>12</v>
      </c>
      <c r="B88" s="63">
        <v>0</v>
      </c>
      <c r="C88" s="10" t="s">
        <v>318</v>
      </c>
      <c r="D88" s="10" t="s">
        <v>408</v>
      </c>
      <c r="E88" s="10"/>
      <c r="F88" s="11" t="s">
        <v>32</v>
      </c>
      <c r="G88" s="10"/>
      <c r="H88" s="10"/>
      <c r="I88" s="10"/>
      <c r="J88" s="10"/>
      <c r="K88" s="11"/>
      <c r="L88" s="11"/>
      <c r="M88" s="10"/>
      <c r="N88" s="48"/>
      <c r="O88" s="48"/>
      <c r="P88" s="49"/>
      <c r="Q88" s="49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ht="30" customHeight="1">
      <c r="A89" s="13" t="s">
        <v>13</v>
      </c>
      <c r="B89" s="63">
        <v>0</v>
      </c>
      <c r="C89" s="10" t="s">
        <v>318</v>
      </c>
      <c r="D89" s="10" t="s">
        <v>409</v>
      </c>
      <c r="E89" s="10"/>
      <c r="F89" s="11" t="s">
        <v>32</v>
      </c>
      <c r="G89" s="10"/>
      <c r="H89" s="10"/>
      <c r="I89" s="10"/>
      <c r="J89" s="10"/>
      <c r="K89" s="11"/>
      <c r="L89" s="11"/>
      <c r="M89" s="10"/>
      <c r="N89" s="48"/>
      <c r="O89" s="48"/>
      <c r="P89" s="49"/>
      <c r="Q89" s="49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ht="30" customHeight="1">
      <c r="A90" s="53" t="s">
        <v>14</v>
      </c>
      <c r="B90" s="62">
        <v>65</v>
      </c>
      <c r="C90" s="12" t="s">
        <v>422</v>
      </c>
      <c r="D90" s="1" t="s">
        <v>623</v>
      </c>
      <c r="E90" s="12">
        <v>72</v>
      </c>
      <c r="F90" s="9" t="s">
        <v>32</v>
      </c>
      <c r="G90" s="12" t="s">
        <v>675</v>
      </c>
      <c r="H90" s="12">
        <v>3</v>
      </c>
      <c r="I90" s="12" t="s">
        <v>416</v>
      </c>
      <c r="J90" s="12">
        <v>7</v>
      </c>
      <c r="K90" s="9">
        <v>53.8</v>
      </c>
      <c r="L90" s="9" t="s">
        <v>645</v>
      </c>
      <c r="M90" s="17" t="s">
        <v>588</v>
      </c>
      <c r="N90" s="42">
        <v>36862</v>
      </c>
      <c r="O90" s="42">
        <v>38889</v>
      </c>
      <c r="P90" s="35">
        <f>DAYS360(N90,O90,FALSE)/365</f>
        <v>5.4767123287671229</v>
      </c>
      <c r="Q90" s="36" t="s">
        <v>575</v>
      </c>
      <c r="R90" s="12" t="s">
        <v>532</v>
      </c>
      <c r="S90" s="12" t="s">
        <v>384</v>
      </c>
      <c r="T90" s="12" t="s">
        <v>426</v>
      </c>
      <c r="U90" s="12" t="s">
        <v>17</v>
      </c>
      <c r="V90" s="12" t="s">
        <v>395</v>
      </c>
      <c r="W90" s="12" t="s">
        <v>535</v>
      </c>
      <c r="X90" s="12" t="s">
        <v>395</v>
      </c>
      <c r="Y90" s="12" t="s">
        <v>396</v>
      </c>
      <c r="Z90" s="12" t="s">
        <v>397</v>
      </c>
      <c r="AA90" s="12" t="s">
        <v>427</v>
      </c>
      <c r="AB90" s="12" t="s">
        <v>428</v>
      </c>
      <c r="AC90" s="12" t="s">
        <v>428</v>
      </c>
      <c r="AD90" s="12" t="s">
        <v>396</v>
      </c>
    </row>
    <row r="91" spans="1:30" ht="30" customHeight="1">
      <c r="A91" s="53" t="s">
        <v>15</v>
      </c>
      <c r="B91" s="62">
        <v>65</v>
      </c>
      <c r="C91" s="12" t="s">
        <v>422</v>
      </c>
      <c r="D91" s="1" t="s">
        <v>623</v>
      </c>
      <c r="E91" s="12">
        <v>44</v>
      </c>
      <c r="F91" s="9" t="s">
        <v>36</v>
      </c>
      <c r="G91" s="12" t="s">
        <v>466</v>
      </c>
      <c r="H91" s="12">
        <v>3</v>
      </c>
      <c r="I91" s="12" t="s">
        <v>471</v>
      </c>
      <c r="J91" s="12">
        <v>4</v>
      </c>
      <c r="K91" s="9">
        <v>50.1</v>
      </c>
      <c r="L91" s="9" t="s">
        <v>645</v>
      </c>
      <c r="M91" s="7" t="s">
        <v>589</v>
      </c>
      <c r="N91" s="39">
        <v>38055</v>
      </c>
      <c r="O91" s="39">
        <v>38965</v>
      </c>
      <c r="P91" s="35">
        <f>DAYS360(N91,O91,FALSE)/365</f>
        <v>2.4547945205479453</v>
      </c>
      <c r="Q91" s="44" t="s">
        <v>566</v>
      </c>
      <c r="R91" s="12" t="s">
        <v>532</v>
      </c>
      <c r="S91" s="12" t="s">
        <v>384</v>
      </c>
      <c r="T91" s="12" t="s">
        <v>590</v>
      </c>
      <c r="U91" s="12" t="s">
        <v>535</v>
      </c>
      <c r="V91" s="12" t="s">
        <v>395</v>
      </c>
      <c r="W91" s="12" t="s">
        <v>535</v>
      </c>
      <c r="X91" s="12" t="s">
        <v>395</v>
      </c>
      <c r="Y91" s="12" t="s">
        <v>389</v>
      </c>
      <c r="Z91" s="12" t="s">
        <v>390</v>
      </c>
      <c r="AA91" s="12" t="s">
        <v>591</v>
      </c>
      <c r="AB91" s="12" t="s">
        <v>540</v>
      </c>
      <c r="AC91" s="12" t="s">
        <v>540</v>
      </c>
      <c r="AD91" s="12" t="s">
        <v>389</v>
      </c>
    </row>
    <row r="92" spans="1:30" ht="30" customHeight="1">
      <c r="A92" s="7" t="s">
        <v>180</v>
      </c>
      <c r="B92" s="62">
        <v>65</v>
      </c>
      <c r="C92" s="3" t="s">
        <v>422</v>
      </c>
      <c r="D92" s="1" t="s">
        <v>623</v>
      </c>
      <c r="E92" s="3">
        <v>62</v>
      </c>
      <c r="F92" s="4" t="s">
        <v>36</v>
      </c>
      <c r="G92" s="3" t="s">
        <v>174</v>
      </c>
      <c r="H92" s="3">
        <v>2</v>
      </c>
      <c r="I92" s="3" t="s">
        <v>483</v>
      </c>
      <c r="J92" s="3">
        <v>3</v>
      </c>
      <c r="K92" s="4">
        <v>80.400000000000006</v>
      </c>
      <c r="L92" s="4" t="s">
        <v>644</v>
      </c>
      <c r="M92" s="3" t="s">
        <v>595</v>
      </c>
      <c r="N92" s="39">
        <v>37765</v>
      </c>
      <c r="O92" s="39">
        <v>38952</v>
      </c>
      <c r="P92" s="35">
        <f>DAYS360(N92,O92,FALSE)/365</f>
        <v>3.2027397260273971</v>
      </c>
      <c r="Q92" s="35" t="s">
        <v>38</v>
      </c>
      <c r="R92" s="3" t="s">
        <v>270</v>
      </c>
      <c r="S92" s="3" t="s">
        <v>120</v>
      </c>
      <c r="T92" s="3" t="s">
        <v>190</v>
      </c>
      <c r="U92" s="3" t="s">
        <v>535</v>
      </c>
      <c r="V92" s="3" t="s">
        <v>395</v>
      </c>
      <c r="W92" s="3" t="s">
        <v>535</v>
      </c>
      <c r="X92" s="3" t="s">
        <v>395</v>
      </c>
      <c r="Y92" s="3" t="s">
        <v>592</v>
      </c>
      <c r="Z92" s="3" t="s">
        <v>397</v>
      </c>
      <c r="AA92" s="3" t="s">
        <v>593</v>
      </c>
      <c r="AB92" s="3" t="s">
        <v>540</v>
      </c>
      <c r="AC92" s="3" t="s">
        <v>113</v>
      </c>
      <c r="AD92" s="3" t="s">
        <v>594</v>
      </c>
    </row>
    <row r="93" spans="1:30" ht="42.75" customHeight="1">
      <c r="A93" s="13" t="s">
        <v>181</v>
      </c>
      <c r="B93" s="63">
        <v>0</v>
      </c>
      <c r="C93" s="10" t="s">
        <v>318</v>
      </c>
      <c r="D93" s="10" t="s">
        <v>417</v>
      </c>
      <c r="E93" s="10"/>
      <c r="F93" s="11" t="s">
        <v>36</v>
      </c>
      <c r="G93" s="10"/>
      <c r="H93" s="10"/>
      <c r="I93" s="10"/>
      <c r="J93" s="10"/>
      <c r="K93" s="11"/>
      <c r="L93" s="11"/>
      <c r="M93" s="10"/>
      <c r="N93" s="48"/>
      <c r="O93" s="48"/>
      <c r="P93" s="49"/>
      <c r="Q93" s="49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ht="30" customHeight="1">
      <c r="A94" s="7" t="s">
        <v>182</v>
      </c>
      <c r="B94" s="62">
        <v>65</v>
      </c>
      <c r="C94" s="3" t="s">
        <v>422</v>
      </c>
      <c r="D94" s="1" t="s">
        <v>623</v>
      </c>
      <c r="E94" s="3">
        <v>60</v>
      </c>
      <c r="F94" s="4" t="s">
        <v>36</v>
      </c>
      <c r="G94" s="3" t="s">
        <v>165</v>
      </c>
      <c r="H94" s="3">
        <v>5</v>
      </c>
      <c r="I94" s="3" t="s">
        <v>145</v>
      </c>
      <c r="J94" s="3">
        <v>7</v>
      </c>
      <c r="K94" s="4">
        <v>98.8</v>
      </c>
      <c r="L94" s="4" t="s">
        <v>647</v>
      </c>
      <c r="M94" s="17" t="s">
        <v>598</v>
      </c>
      <c r="N94" s="42">
        <v>38295</v>
      </c>
      <c r="O94" s="42">
        <v>39427</v>
      </c>
      <c r="P94" s="35">
        <f>DAYS360(N94,O94,FALSE)/365</f>
        <v>3.0602739726027397</v>
      </c>
      <c r="Q94" s="43" t="s">
        <v>566</v>
      </c>
      <c r="R94" s="3" t="s">
        <v>532</v>
      </c>
      <c r="S94" s="3" t="s">
        <v>384</v>
      </c>
      <c r="T94" s="3" t="s">
        <v>190</v>
      </c>
      <c r="U94" s="3" t="s">
        <v>45</v>
      </c>
      <c r="V94" s="3" t="s">
        <v>395</v>
      </c>
      <c r="W94" s="3" t="s">
        <v>596</v>
      </c>
      <c r="X94" s="3" t="s">
        <v>352</v>
      </c>
      <c r="Y94" s="3" t="s">
        <v>396</v>
      </c>
      <c r="Z94" s="3" t="s">
        <v>397</v>
      </c>
      <c r="AA94" s="3"/>
      <c r="AB94" s="3" t="s">
        <v>113</v>
      </c>
      <c r="AC94" s="3" t="s">
        <v>597</v>
      </c>
      <c r="AD94" s="3" t="s">
        <v>396</v>
      </c>
    </row>
    <row r="95" spans="1:30" ht="30" customHeight="1">
      <c r="A95" s="7" t="s">
        <v>261</v>
      </c>
      <c r="B95" s="62">
        <v>65</v>
      </c>
      <c r="C95" s="3" t="s">
        <v>422</v>
      </c>
      <c r="D95" s="1" t="s">
        <v>623</v>
      </c>
      <c r="E95" s="3">
        <v>53</v>
      </c>
      <c r="F95" s="4" t="s">
        <v>32</v>
      </c>
      <c r="G95" s="3" t="s">
        <v>326</v>
      </c>
      <c r="H95" s="3">
        <v>4</v>
      </c>
      <c r="I95" s="3" t="s">
        <v>146</v>
      </c>
      <c r="J95" s="3">
        <v>7</v>
      </c>
      <c r="K95" s="4">
        <v>50.4</v>
      </c>
      <c r="L95" s="4" t="s">
        <v>645</v>
      </c>
      <c r="M95" s="7" t="s">
        <v>39</v>
      </c>
      <c r="N95" s="42">
        <v>38045</v>
      </c>
      <c r="O95" s="42">
        <v>39142</v>
      </c>
      <c r="P95" s="35">
        <f>DAYS360(N95,O95,FALSE)/365</f>
        <v>2.967123287671233</v>
      </c>
      <c r="Q95" s="43" t="s">
        <v>566</v>
      </c>
      <c r="R95" s="3" t="s">
        <v>532</v>
      </c>
      <c r="S95" s="3" t="s">
        <v>290</v>
      </c>
      <c r="T95" s="3" t="s">
        <v>599</v>
      </c>
      <c r="U95" s="3" t="s">
        <v>600</v>
      </c>
      <c r="V95" s="3" t="s">
        <v>395</v>
      </c>
      <c r="W95" s="3" t="s">
        <v>601</v>
      </c>
      <c r="X95" s="3" t="s">
        <v>516</v>
      </c>
      <c r="Y95" s="3" t="s">
        <v>396</v>
      </c>
      <c r="Z95" s="3" t="s">
        <v>397</v>
      </c>
      <c r="AA95" s="3" t="s">
        <v>602</v>
      </c>
      <c r="AB95" s="3" t="s">
        <v>540</v>
      </c>
      <c r="AC95" s="3" t="s">
        <v>540</v>
      </c>
      <c r="AD95" s="3" t="s">
        <v>396</v>
      </c>
    </row>
    <row r="96" spans="1:30" ht="30" customHeight="1">
      <c r="A96" s="53" t="s">
        <v>260</v>
      </c>
      <c r="B96" s="62">
        <v>65</v>
      </c>
      <c r="C96" s="12" t="s">
        <v>422</v>
      </c>
      <c r="D96" s="1" t="s">
        <v>623</v>
      </c>
      <c r="E96" s="3">
        <v>63</v>
      </c>
      <c r="F96" s="4" t="s">
        <v>36</v>
      </c>
      <c r="G96" s="3" t="s">
        <v>466</v>
      </c>
      <c r="H96" s="12">
        <v>3</v>
      </c>
      <c r="I96" s="3" t="s">
        <v>603</v>
      </c>
      <c r="J96" s="12">
        <v>3</v>
      </c>
      <c r="K96" s="9">
        <v>52.4</v>
      </c>
      <c r="L96" s="9" t="s">
        <v>645</v>
      </c>
      <c r="M96" s="3" t="s">
        <v>579</v>
      </c>
      <c r="N96" s="39">
        <v>38908</v>
      </c>
      <c r="O96" s="39">
        <v>39168</v>
      </c>
      <c r="P96" s="35">
        <f>DAYS360(N96,O96,FALSE)/365</f>
        <v>0.70410958904109588</v>
      </c>
      <c r="Q96" s="47" t="s">
        <v>566</v>
      </c>
      <c r="R96" s="3" t="s">
        <v>532</v>
      </c>
      <c r="S96" s="3" t="s">
        <v>384</v>
      </c>
      <c r="T96" s="3" t="s">
        <v>190</v>
      </c>
      <c r="U96" s="3" t="s">
        <v>535</v>
      </c>
      <c r="V96" s="3" t="s">
        <v>604</v>
      </c>
      <c r="W96" s="3" t="s">
        <v>535</v>
      </c>
      <c r="X96" s="3" t="s">
        <v>516</v>
      </c>
      <c r="Y96" s="3" t="s">
        <v>396</v>
      </c>
      <c r="Z96" s="3" t="s">
        <v>397</v>
      </c>
      <c r="AA96" s="3" t="s">
        <v>455</v>
      </c>
      <c r="AB96" s="3" t="s">
        <v>454</v>
      </c>
      <c r="AC96" s="3" t="s">
        <v>113</v>
      </c>
      <c r="AD96" s="3" t="s">
        <v>396</v>
      </c>
    </row>
    <row r="97" spans="1:30" ht="30" customHeight="1">
      <c r="A97" s="53" t="s">
        <v>185</v>
      </c>
      <c r="B97" s="62">
        <v>65</v>
      </c>
      <c r="C97" s="12" t="s">
        <v>422</v>
      </c>
      <c r="D97" s="1" t="s">
        <v>623</v>
      </c>
      <c r="E97" s="3">
        <v>59</v>
      </c>
      <c r="F97" s="4" t="s">
        <v>36</v>
      </c>
      <c r="G97" s="3" t="s">
        <v>326</v>
      </c>
      <c r="H97" s="12">
        <v>4</v>
      </c>
      <c r="I97" s="3" t="s">
        <v>456</v>
      </c>
      <c r="J97" s="12">
        <v>6</v>
      </c>
      <c r="K97" s="9">
        <v>93.4</v>
      </c>
      <c r="L97" s="9" t="s">
        <v>643</v>
      </c>
      <c r="M97" s="3" t="s">
        <v>579</v>
      </c>
      <c r="N97" s="39">
        <v>38994</v>
      </c>
      <c r="O97" s="39">
        <v>39133</v>
      </c>
      <c r="P97" s="35">
        <f>DAYS360(N97,O97,FALSE)/365</f>
        <v>0.37260273972602742</v>
      </c>
      <c r="Q97" s="47" t="s">
        <v>566</v>
      </c>
      <c r="R97" s="3" t="s">
        <v>532</v>
      </c>
      <c r="S97" s="3" t="s">
        <v>384</v>
      </c>
      <c r="T97" s="3" t="s">
        <v>190</v>
      </c>
      <c r="U97" s="3" t="s">
        <v>535</v>
      </c>
      <c r="V97" s="3" t="s">
        <v>395</v>
      </c>
      <c r="W97" s="3" t="s">
        <v>457</v>
      </c>
      <c r="X97" s="3" t="s">
        <v>516</v>
      </c>
      <c r="Y97" s="3" t="s">
        <v>396</v>
      </c>
      <c r="Z97" s="3" t="s">
        <v>397</v>
      </c>
      <c r="AA97" s="3" t="s">
        <v>458</v>
      </c>
      <c r="AB97" s="3" t="s">
        <v>113</v>
      </c>
      <c r="AC97" s="3" t="s">
        <v>113</v>
      </c>
      <c r="AD97" s="3" t="s">
        <v>396</v>
      </c>
    </row>
    <row r="98" spans="1:30" ht="30" customHeight="1">
      <c r="A98" s="7" t="s">
        <v>184</v>
      </c>
      <c r="B98" s="62">
        <v>65</v>
      </c>
      <c r="C98" s="3" t="s">
        <v>422</v>
      </c>
      <c r="D98" s="1" t="s">
        <v>623</v>
      </c>
      <c r="E98" s="3">
        <v>43</v>
      </c>
      <c r="F98" s="4" t="s">
        <v>32</v>
      </c>
      <c r="G98" s="3" t="s">
        <v>174</v>
      </c>
      <c r="H98" s="3">
        <v>2</v>
      </c>
      <c r="I98" s="3" t="s">
        <v>452</v>
      </c>
      <c r="J98" s="3">
        <v>3</v>
      </c>
      <c r="K98" s="4">
        <v>95.1</v>
      </c>
      <c r="L98" s="4" t="s">
        <v>647</v>
      </c>
      <c r="M98" s="7" t="s">
        <v>221</v>
      </c>
      <c r="N98" s="39">
        <v>38751</v>
      </c>
      <c r="O98" s="39">
        <v>39307</v>
      </c>
      <c r="P98" s="35">
        <f>DAYS360(N98,O98,FALSE)/365</f>
        <v>1.5068493150684932</v>
      </c>
      <c r="Q98" s="36" t="s">
        <v>40</v>
      </c>
      <c r="R98" s="3" t="s">
        <v>532</v>
      </c>
      <c r="S98" s="3" t="s">
        <v>384</v>
      </c>
      <c r="T98" s="3" t="s">
        <v>218</v>
      </c>
      <c r="U98" s="3" t="s">
        <v>535</v>
      </c>
      <c r="V98" s="3" t="s">
        <v>395</v>
      </c>
      <c r="W98" s="3" t="s">
        <v>535</v>
      </c>
      <c r="X98" s="3" t="s">
        <v>395</v>
      </c>
      <c r="Y98" s="3" t="s">
        <v>389</v>
      </c>
      <c r="Z98" s="3" t="s">
        <v>390</v>
      </c>
      <c r="AA98" s="3" t="s">
        <v>219</v>
      </c>
      <c r="AB98" s="3" t="s">
        <v>220</v>
      </c>
      <c r="AC98" s="3" t="s">
        <v>220</v>
      </c>
      <c r="AD98" s="3" t="s">
        <v>396</v>
      </c>
    </row>
    <row r="99" spans="1:30" ht="30" customHeight="1">
      <c r="A99" s="7" t="s">
        <v>183</v>
      </c>
      <c r="B99" s="62">
        <v>65</v>
      </c>
      <c r="C99" s="3" t="s">
        <v>422</v>
      </c>
      <c r="D99" s="1" t="s">
        <v>623</v>
      </c>
      <c r="E99" s="3">
        <v>45</v>
      </c>
      <c r="F99" s="4" t="s">
        <v>36</v>
      </c>
      <c r="G99" s="3" t="s">
        <v>165</v>
      </c>
      <c r="H99" s="3">
        <v>5</v>
      </c>
      <c r="I99" s="3" t="s">
        <v>302</v>
      </c>
      <c r="J99" s="3">
        <v>6</v>
      </c>
      <c r="K99" s="4">
        <v>87.1</v>
      </c>
      <c r="L99" s="4" t="s">
        <v>643</v>
      </c>
      <c r="M99" s="3" t="s">
        <v>579</v>
      </c>
      <c r="N99" s="57" t="s">
        <v>41</v>
      </c>
      <c r="O99" s="39">
        <v>39383</v>
      </c>
      <c r="P99" s="58"/>
      <c r="Q99" s="58"/>
      <c r="R99" s="3" t="s">
        <v>532</v>
      </c>
      <c r="S99" s="3" t="s">
        <v>290</v>
      </c>
      <c r="T99" s="3" t="s">
        <v>222</v>
      </c>
      <c r="U99" s="3" t="s">
        <v>223</v>
      </c>
      <c r="V99" s="3" t="s">
        <v>395</v>
      </c>
      <c r="W99" s="3" t="s">
        <v>535</v>
      </c>
      <c r="X99" s="3" t="s">
        <v>395</v>
      </c>
      <c r="Y99" s="3" t="s">
        <v>396</v>
      </c>
      <c r="Z99" s="3" t="s">
        <v>397</v>
      </c>
      <c r="AA99" s="3" t="s">
        <v>224</v>
      </c>
      <c r="AB99" s="3" t="s">
        <v>220</v>
      </c>
      <c r="AC99" s="3" t="s">
        <v>220</v>
      </c>
      <c r="AD99" s="3" t="s">
        <v>396</v>
      </c>
    </row>
    <row r="100" spans="1:30" ht="30" customHeight="1">
      <c r="A100" s="13" t="s">
        <v>16</v>
      </c>
      <c r="B100" s="63">
        <v>0</v>
      </c>
      <c r="C100" s="10" t="s">
        <v>318</v>
      </c>
      <c r="D100" s="10" t="s">
        <v>552</v>
      </c>
      <c r="E100" s="10"/>
      <c r="F100" s="11" t="s">
        <v>638</v>
      </c>
      <c r="G100" s="10"/>
      <c r="H100" s="10"/>
      <c r="I100" s="10"/>
      <c r="J100" s="10"/>
      <c r="K100" s="11"/>
      <c r="L100" s="11"/>
      <c r="M100" s="10"/>
      <c r="N100" s="48"/>
      <c r="O100" s="48"/>
      <c r="P100" s="49"/>
      <c r="Q100" s="49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ht="30" customHeight="1">
      <c r="A101" s="7" t="s">
        <v>262</v>
      </c>
      <c r="B101" s="62">
        <v>65</v>
      </c>
      <c r="C101" s="3" t="s">
        <v>422</v>
      </c>
      <c r="D101" s="1" t="s">
        <v>623</v>
      </c>
      <c r="E101" s="3">
        <v>68</v>
      </c>
      <c r="F101" s="4" t="s">
        <v>32</v>
      </c>
      <c r="G101" s="3" t="s">
        <v>165</v>
      </c>
      <c r="H101" s="3">
        <v>5</v>
      </c>
      <c r="I101" s="3" t="s">
        <v>317</v>
      </c>
      <c r="J101" s="3">
        <v>7</v>
      </c>
      <c r="K101" s="4">
        <v>93.6</v>
      </c>
      <c r="L101" s="4" t="s">
        <v>643</v>
      </c>
      <c r="M101" s="17" t="s">
        <v>258</v>
      </c>
      <c r="N101" s="42">
        <v>39196</v>
      </c>
      <c r="O101" s="42">
        <v>39409</v>
      </c>
      <c r="P101" s="35">
        <f>DAYS360(N101,O101,FALSE)/365</f>
        <v>0.57260273972602738</v>
      </c>
      <c r="Q101" s="43" t="s">
        <v>566</v>
      </c>
      <c r="R101" s="3" t="s">
        <v>532</v>
      </c>
      <c r="S101" s="3" t="s">
        <v>384</v>
      </c>
      <c r="T101" s="3" t="s">
        <v>225</v>
      </c>
      <c r="U101" s="3" t="s">
        <v>227</v>
      </c>
      <c r="V101" s="3" t="s">
        <v>226</v>
      </c>
      <c r="W101" s="3" t="s">
        <v>228</v>
      </c>
      <c r="X101" s="3" t="s">
        <v>516</v>
      </c>
      <c r="Y101" s="3" t="s">
        <v>396</v>
      </c>
      <c r="Z101" s="3" t="s">
        <v>397</v>
      </c>
      <c r="AA101" s="3" t="s">
        <v>257</v>
      </c>
      <c r="AB101" s="3" t="s">
        <v>113</v>
      </c>
      <c r="AC101" s="3" t="s">
        <v>616</v>
      </c>
      <c r="AD101" s="3" t="s">
        <v>396</v>
      </c>
    </row>
    <row r="102" spans="1:30" ht="30" customHeight="1">
      <c r="A102" s="7" t="s">
        <v>263</v>
      </c>
      <c r="B102" s="62">
        <v>65</v>
      </c>
      <c r="C102" s="3" t="s">
        <v>422</v>
      </c>
      <c r="D102" s="1" t="s">
        <v>623</v>
      </c>
      <c r="E102" s="3">
        <v>50</v>
      </c>
      <c r="F102" s="4" t="s">
        <v>32</v>
      </c>
      <c r="G102" s="3" t="s">
        <v>174</v>
      </c>
      <c r="H102" s="3">
        <v>2</v>
      </c>
      <c r="I102" s="3" t="s">
        <v>144</v>
      </c>
      <c r="J102" s="3">
        <v>2</v>
      </c>
      <c r="K102" s="4">
        <v>90.2</v>
      </c>
      <c r="L102" s="4" t="s">
        <v>643</v>
      </c>
      <c r="M102" s="17" t="s">
        <v>420</v>
      </c>
      <c r="N102" s="42">
        <v>39274</v>
      </c>
      <c r="O102" s="42">
        <v>39415</v>
      </c>
      <c r="P102" s="35">
        <f>DAYS360(N102,O102,FALSE)/365</f>
        <v>0.37808219178082192</v>
      </c>
      <c r="Q102" s="43" t="s">
        <v>72</v>
      </c>
      <c r="R102" s="3" t="s">
        <v>532</v>
      </c>
      <c r="S102" s="3" t="s">
        <v>384</v>
      </c>
      <c r="T102" s="3" t="s">
        <v>59</v>
      </c>
      <c r="U102" s="3" t="s">
        <v>535</v>
      </c>
      <c r="V102" s="3" t="s">
        <v>395</v>
      </c>
      <c r="W102" s="3" t="s">
        <v>535</v>
      </c>
      <c r="X102" s="3" t="s">
        <v>516</v>
      </c>
      <c r="Y102" s="3" t="s">
        <v>396</v>
      </c>
      <c r="Z102" s="3" t="s">
        <v>397</v>
      </c>
      <c r="AA102" s="3" t="s">
        <v>259</v>
      </c>
      <c r="AB102" s="3" t="s">
        <v>113</v>
      </c>
      <c r="AC102" s="3" t="s">
        <v>113</v>
      </c>
      <c r="AD102" s="3" t="s">
        <v>396</v>
      </c>
    </row>
    <row r="103" spans="1:30" ht="30" customHeight="1">
      <c r="A103" s="13" t="s">
        <v>418</v>
      </c>
      <c r="B103" s="63">
        <v>0</v>
      </c>
      <c r="C103" s="10" t="s">
        <v>318</v>
      </c>
      <c r="D103" s="10" t="s">
        <v>552</v>
      </c>
      <c r="E103" s="10"/>
      <c r="F103" s="11" t="s">
        <v>36</v>
      </c>
      <c r="G103" s="10"/>
      <c r="H103" s="10"/>
      <c r="I103" s="10"/>
      <c r="J103" s="10"/>
      <c r="K103" s="11"/>
      <c r="L103" s="11"/>
      <c r="M103" s="24"/>
      <c r="N103" s="34"/>
      <c r="O103" s="34"/>
      <c r="P103" s="37"/>
      <c r="Q103" s="37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ht="30" customHeight="1">
      <c r="A104" s="13" t="s">
        <v>419</v>
      </c>
      <c r="B104" s="63">
        <v>0</v>
      </c>
      <c r="C104" s="10" t="s">
        <v>318</v>
      </c>
      <c r="D104" s="10" t="s">
        <v>552</v>
      </c>
      <c r="E104" s="10"/>
      <c r="F104" s="11" t="s">
        <v>638</v>
      </c>
      <c r="G104" s="10"/>
      <c r="H104" s="10"/>
      <c r="I104" s="10"/>
      <c r="J104" s="10"/>
      <c r="K104" s="11"/>
      <c r="L104" s="11"/>
      <c r="M104" s="24"/>
      <c r="N104" s="34"/>
      <c r="O104" s="34"/>
      <c r="P104" s="37"/>
      <c r="Q104" s="37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ht="30" customHeight="1">
      <c r="F105" s="4"/>
      <c r="G105" s="3"/>
      <c r="I105" s="3"/>
      <c r="J105" s="3"/>
      <c r="K105" s="4"/>
      <c r="L105" s="4"/>
      <c r="M105" s="3"/>
      <c r="N105" s="1"/>
      <c r="O105" s="1"/>
      <c r="P105" s="35"/>
      <c r="Q105" s="35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30" customHeight="1">
      <c r="A106" s="7" t="s">
        <v>264</v>
      </c>
      <c r="B106" s="62">
        <v>65</v>
      </c>
      <c r="C106" s="3" t="s">
        <v>422</v>
      </c>
      <c r="D106" s="1" t="s">
        <v>623</v>
      </c>
      <c r="E106" s="3">
        <v>56</v>
      </c>
      <c r="F106" s="4" t="s">
        <v>36</v>
      </c>
      <c r="G106" s="3" t="s">
        <v>326</v>
      </c>
      <c r="H106" s="3">
        <v>4</v>
      </c>
      <c r="I106" s="3" t="s">
        <v>484</v>
      </c>
      <c r="J106" s="3">
        <v>4</v>
      </c>
      <c r="K106" s="4">
        <v>98</v>
      </c>
      <c r="L106" s="4" t="s">
        <v>648</v>
      </c>
      <c r="M106" s="7" t="s">
        <v>370</v>
      </c>
      <c r="N106" s="1" t="s">
        <v>623</v>
      </c>
      <c r="O106" s="1"/>
      <c r="P106" s="36" t="str">
        <f>M106</f>
        <v>Non-brain-injured</v>
      </c>
      <c r="Q106" s="1" t="s">
        <v>623</v>
      </c>
      <c r="R106" s="7" t="s">
        <v>532</v>
      </c>
      <c r="S106" s="3" t="s">
        <v>120</v>
      </c>
      <c r="T106" s="3" t="s">
        <v>605</v>
      </c>
      <c r="U106" s="3" t="s">
        <v>214</v>
      </c>
      <c r="V106" s="3" t="s">
        <v>395</v>
      </c>
      <c r="W106" s="3" t="s">
        <v>606</v>
      </c>
      <c r="X106" s="3" t="s">
        <v>516</v>
      </c>
      <c r="Y106" s="3" t="s">
        <v>396</v>
      </c>
      <c r="Z106" s="3" t="s">
        <v>397</v>
      </c>
      <c r="AA106" s="3" t="s">
        <v>607</v>
      </c>
      <c r="AB106" s="3" t="s">
        <v>540</v>
      </c>
      <c r="AC106" s="3" t="s">
        <v>113</v>
      </c>
      <c r="AD106" s="3" t="s">
        <v>396</v>
      </c>
    </row>
    <row r="107" spans="1:30" ht="30" customHeight="1">
      <c r="A107" s="7" t="s">
        <v>265</v>
      </c>
      <c r="B107" s="62">
        <v>65</v>
      </c>
      <c r="C107" s="3" t="s">
        <v>422</v>
      </c>
      <c r="D107" s="1" t="s">
        <v>623</v>
      </c>
      <c r="E107" s="3">
        <v>57</v>
      </c>
      <c r="F107" s="4" t="s">
        <v>36</v>
      </c>
      <c r="G107" s="3" t="s">
        <v>336</v>
      </c>
      <c r="H107" s="3">
        <v>7</v>
      </c>
      <c r="I107" s="3" t="s">
        <v>439</v>
      </c>
      <c r="J107" s="3">
        <v>7</v>
      </c>
      <c r="K107" s="4">
        <v>99.6</v>
      </c>
      <c r="L107" s="4" t="s">
        <v>648</v>
      </c>
      <c r="M107" s="7" t="s">
        <v>370</v>
      </c>
      <c r="N107" s="1" t="s">
        <v>623</v>
      </c>
      <c r="O107" s="1"/>
      <c r="P107" s="36" t="str">
        <f>M107</f>
        <v>Non-brain-injured</v>
      </c>
      <c r="Q107" s="1" t="s">
        <v>623</v>
      </c>
      <c r="R107" s="7" t="s">
        <v>123</v>
      </c>
      <c r="S107" s="3" t="s">
        <v>384</v>
      </c>
      <c r="T107" s="3" t="s">
        <v>608</v>
      </c>
      <c r="U107" s="3" t="s">
        <v>609</v>
      </c>
      <c r="V107" s="3" t="s">
        <v>395</v>
      </c>
      <c r="W107" s="3" t="s">
        <v>535</v>
      </c>
      <c r="X107" s="3" t="s">
        <v>395</v>
      </c>
      <c r="Y107" s="3" t="s">
        <v>396</v>
      </c>
      <c r="Z107" s="3" t="s">
        <v>397</v>
      </c>
      <c r="AA107" s="3" t="s">
        <v>610</v>
      </c>
      <c r="AB107" s="3" t="s">
        <v>113</v>
      </c>
      <c r="AC107" s="3" t="s">
        <v>113</v>
      </c>
      <c r="AD107" s="3" t="s">
        <v>396</v>
      </c>
    </row>
    <row r="108" spans="1:30" ht="30" customHeight="1">
      <c r="A108" s="7" t="s">
        <v>76</v>
      </c>
      <c r="B108" s="62">
        <v>65</v>
      </c>
      <c r="C108" s="3" t="s">
        <v>422</v>
      </c>
      <c r="D108" s="1" t="s">
        <v>623</v>
      </c>
      <c r="E108" s="3">
        <v>66</v>
      </c>
      <c r="F108" s="4" t="s">
        <v>32</v>
      </c>
      <c r="G108" s="3" t="s">
        <v>466</v>
      </c>
      <c r="H108" s="3">
        <v>3</v>
      </c>
      <c r="I108" s="3" t="s">
        <v>453</v>
      </c>
      <c r="J108" s="3">
        <v>3</v>
      </c>
      <c r="K108" s="4">
        <v>98.8</v>
      </c>
      <c r="L108" s="4" t="s">
        <v>648</v>
      </c>
      <c r="M108" s="7" t="s">
        <v>370</v>
      </c>
      <c r="N108" s="1" t="s">
        <v>623</v>
      </c>
      <c r="O108" s="1"/>
      <c r="P108" s="36" t="str">
        <f>M108</f>
        <v>Non-brain-injured</v>
      </c>
      <c r="Q108" s="1" t="s">
        <v>623</v>
      </c>
      <c r="R108" s="7" t="s">
        <v>532</v>
      </c>
      <c r="S108" s="3" t="s">
        <v>384</v>
      </c>
      <c r="T108" s="3" t="s">
        <v>59</v>
      </c>
      <c r="U108" s="3" t="s">
        <v>535</v>
      </c>
      <c r="V108" s="3" t="s">
        <v>395</v>
      </c>
      <c r="W108" s="3" t="s">
        <v>535</v>
      </c>
      <c r="X108" s="3" t="s">
        <v>215</v>
      </c>
      <c r="Y108" s="3" t="s">
        <v>592</v>
      </c>
      <c r="Z108" s="3" t="s">
        <v>397</v>
      </c>
      <c r="AA108" s="3" t="s">
        <v>611</v>
      </c>
      <c r="AB108" s="3" t="s">
        <v>113</v>
      </c>
      <c r="AC108" s="3" t="s">
        <v>113</v>
      </c>
      <c r="AD108" s="3" t="s">
        <v>396</v>
      </c>
    </row>
    <row r="109" spans="1:30" ht="30" customHeight="1">
      <c r="A109" s="60" t="s">
        <v>77</v>
      </c>
      <c r="B109" s="62">
        <v>65</v>
      </c>
      <c r="C109" s="3" t="s">
        <v>422</v>
      </c>
      <c r="D109" s="1" t="s">
        <v>623</v>
      </c>
      <c r="E109" s="3">
        <v>53</v>
      </c>
      <c r="F109" s="4" t="s">
        <v>36</v>
      </c>
      <c r="G109" s="3" t="s">
        <v>165</v>
      </c>
      <c r="H109" s="31">
        <v>5</v>
      </c>
      <c r="I109" s="31" t="s">
        <v>612</v>
      </c>
      <c r="J109" s="31">
        <v>7</v>
      </c>
      <c r="K109" s="32">
        <v>100</v>
      </c>
      <c r="L109" s="4" t="s">
        <v>648</v>
      </c>
      <c r="M109" s="7" t="s">
        <v>370</v>
      </c>
      <c r="N109" s="1" t="s">
        <v>623</v>
      </c>
      <c r="O109" s="1"/>
      <c r="P109" s="36" t="str">
        <f>M109</f>
        <v>Non-brain-injured</v>
      </c>
      <c r="Q109" s="1" t="s">
        <v>623</v>
      </c>
      <c r="R109" s="7" t="s">
        <v>532</v>
      </c>
      <c r="S109" s="3" t="s">
        <v>384</v>
      </c>
      <c r="T109" s="3" t="s">
        <v>613</v>
      </c>
      <c r="U109" s="3" t="s">
        <v>614</v>
      </c>
      <c r="V109" s="3" t="s">
        <v>352</v>
      </c>
      <c r="W109" s="3" t="s">
        <v>601</v>
      </c>
      <c r="X109" s="3" t="s">
        <v>516</v>
      </c>
      <c r="Y109" s="3" t="s">
        <v>396</v>
      </c>
      <c r="Z109" s="3" t="s">
        <v>397</v>
      </c>
      <c r="AA109" s="3" t="s">
        <v>615</v>
      </c>
      <c r="AB109" s="3" t="s">
        <v>576</v>
      </c>
      <c r="AC109" s="3" t="s">
        <v>616</v>
      </c>
      <c r="AD109" s="3" t="s">
        <v>396</v>
      </c>
    </row>
    <row r="110" spans="1:30" ht="30" customHeight="1">
      <c r="A110" s="13" t="s">
        <v>78</v>
      </c>
      <c r="B110" s="63">
        <v>0</v>
      </c>
      <c r="C110" s="10" t="s">
        <v>318</v>
      </c>
      <c r="D110" s="10" t="s">
        <v>0</v>
      </c>
      <c r="E110" s="10"/>
      <c r="F110" s="11"/>
      <c r="G110" s="10"/>
      <c r="H110" s="10"/>
      <c r="I110" s="10"/>
      <c r="J110" s="10"/>
      <c r="K110" s="11"/>
      <c r="L110" s="11"/>
      <c r="M110" s="13"/>
      <c r="N110" s="61" t="s">
        <v>623</v>
      </c>
      <c r="O110" s="48"/>
      <c r="P110" s="50"/>
      <c r="Q110" s="50"/>
      <c r="R110" s="1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 ht="30" customHeight="1">
      <c r="A111" s="53" t="s">
        <v>79</v>
      </c>
      <c r="B111" s="62">
        <v>65</v>
      </c>
      <c r="C111" s="12" t="s">
        <v>422</v>
      </c>
      <c r="D111" s="1" t="s">
        <v>623</v>
      </c>
      <c r="E111" s="3">
        <v>44</v>
      </c>
      <c r="F111" s="4" t="s">
        <v>32</v>
      </c>
      <c r="G111" s="3" t="s">
        <v>174</v>
      </c>
      <c r="H111" s="3">
        <v>2</v>
      </c>
      <c r="I111" s="3" t="s">
        <v>445</v>
      </c>
      <c r="J111" s="3">
        <v>2</v>
      </c>
      <c r="K111" s="3">
        <v>98.8</v>
      </c>
      <c r="L111" s="4" t="s">
        <v>648</v>
      </c>
      <c r="M111" s="7" t="s">
        <v>370</v>
      </c>
      <c r="N111" s="1" t="s">
        <v>623</v>
      </c>
      <c r="O111" s="1"/>
      <c r="P111" s="36" t="str">
        <f>M111</f>
        <v>Non-brain-injured</v>
      </c>
      <c r="Q111" s="1" t="s">
        <v>623</v>
      </c>
      <c r="R111" s="7" t="s">
        <v>532</v>
      </c>
      <c r="S111" s="3" t="s">
        <v>384</v>
      </c>
      <c r="T111" s="3" t="s">
        <v>618</v>
      </c>
      <c r="U111" s="3" t="s">
        <v>535</v>
      </c>
      <c r="V111" s="3" t="s">
        <v>395</v>
      </c>
      <c r="W111" s="3" t="s">
        <v>535</v>
      </c>
      <c r="X111" s="3" t="s">
        <v>395</v>
      </c>
      <c r="Y111" s="3" t="s">
        <v>592</v>
      </c>
      <c r="Z111" s="3" t="s">
        <v>397</v>
      </c>
      <c r="AA111" s="3" t="s">
        <v>619</v>
      </c>
      <c r="AB111" s="3" t="s">
        <v>113</v>
      </c>
      <c r="AC111" s="3" t="s">
        <v>113</v>
      </c>
      <c r="AD111" s="3" t="s">
        <v>396</v>
      </c>
    </row>
    <row r="112" spans="1:30" ht="30" customHeight="1">
      <c r="A112" s="13" t="s">
        <v>80</v>
      </c>
      <c r="B112" s="63">
        <v>0</v>
      </c>
      <c r="C112" s="10" t="s">
        <v>318</v>
      </c>
      <c r="D112" s="10" t="s">
        <v>552</v>
      </c>
      <c r="E112" s="10"/>
      <c r="F112" s="11"/>
      <c r="G112" s="10"/>
      <c r="H112" s="10"/>
      <c r="I112" s="10"/>
      <c r="J112" s="10"/>
      <c r="K112" s="10"/>
      <c r="L112" s="10"/>
      <c r="M112" s="13"/>
      <c r="N112" s="61" t="s">
        <v>623</v>
      </c>
      <c r="O112" s="48"/>
      <c r="P112" s="50"/>
      <c r="Q112" s="50"/>
      <c r="R112" s="1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 ht="30" customHeight="1">
      <c r="A113" s="13" t="s">
        <v>81</v>
      </c>
      <c r="B113" s="63">
        <v>0</v>
      </c>
      <c r="C113" s="10" t="s">
        <v>318</v>
      </c>
      <c r="D113" s="10" t="s">
        <v>552</v>
      </c>
      <c r="E113" s="10"/>
      <c r="F113" s="11"/>
      <c r="G113" s="10"/>
      <c r="H113" s="10"/>
      <c r="I113" s="10"/>
      <c r="J113" s="10"/>
      <c r="K113" s="10"/>
      <c r="L113" s="10"/>
      <c r="M113" s="13"/>
      <c r="N113" s="61" t="s">
        <v>623</v>
      </c>
      <c r="O113" s="48"/>
      <c r="P113" s="50"/>
      <c r="Q113" s="50"/>
      <c r="R113" s="1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 ht="30" customHeight="1">
      <c r="A114" s="13" t="s">
        <v>82</v>
      </c>
      <c r="B114" s="63">
        <v>0</v>
      </c>
      <c r="C114" s="10" t="s">
        <v>318</v>
      </c>
      <c r="D114" s="10" t="s">
        <v>552</v>
      </c>
      <c r="E114" s="10"/>
      <c r="F114" s="11"/>
      <c r="G114" s="10"/>
      <c r="H114" s="10"/>
      <c r="I114" s="10"/>
      <c r="J114" s="10"/>
      <c r="K114" s="10"/>
      <c r="L114" s="10"/>
      <c r="M114" s="13"/>
      <c r="N114" s="61" t="s">
        <v>623</v>
      </c>
      <c r="O114" s="48"/>
      <c r="P114" s="50"/>
      <c r="Q114" s="50"/>
      <c r="R114" s="1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 ht="30" customHeight="1">
      <c r="A115" s="53" t="s">
        <v>83</v>
      </c>
      <c r="B115" s="62">
        <v>65</v>
      </c>
      <c r="C115" s="12" t="s">
        <v>422</v>
      </c>
      <c r="D115" s="1" t="s">
        <v>623</v>
      </c>
      <c r="E115" s="3">
        <v>55</v>
      </c>
      <c r="F115" s="4" t="s">
        <v>36</v>
      </c>
      <c r="G115" s="3" t="s">
        <v>336</v>
      </c>
      <c r="H115" s="3">
        <v>7</v>
      </c>
      <c r="I115" s="3" t="s">
        <v>469</v>
      </c>
      <c r="J115" s="3">
        <v>7</v>
      </c>
      <c r="K115" s="4">
        <v>100</v>
      </c>
      <c r="L115" s="4" t="s">
        <v>648</v>
      </c>
      <c r="M115" s="7" t="s">
        <v>370</v>
      </c>
      <c r="N115" s="1" t="s">
        <v>623</v>
      </c>
      <c r="O115" s="1"/>
      <c r="P115" s="36" t="str">
        <f>M115</f>
        <v>Non-brain-injured</v>
      </c>
      <c r="Q115" s="1" t="s">
        <v>623</v>
      </c>
      <c r="R115" s="7" t="s">
        <v>532</v>
      </c>
      <c r="S115" s="3" t="s">
        <v>384</v>
      </c>
      <c r="T115" s="3" t="s">
        <v>190</v>
      </c>
      <c r="U115" s="3" t="s">
        <v>535</v>
      </c>
      <c r="V115" s="3" t="s">
        <v>620</v>
      </c>
      <c r="W115" s="3" t="s">
        <v>535</v>
      </c>
      <c r="X115" s="3" t="s">
        <v>395</v>
      </c>
      <c r="Y115" s="3" t="s">
        <v>396</v>
      </c>
      <c r="Z115" s="3" t="s">
        <v>397</v>
      </c>
      <c r="AA115" s="3" t="s">
        <v>621</v>
      </c>
      <c r="AB115" s="3" t="s">
        <v>113</v>
      </c>
      <c r="AC115" s="3" t="s">
        <v>113</v>
      </c>
      <c r="AD115" s="3" t="s">
        <v>396</v>
      </c>
    </row>
    <row r="116" spans="1:30" ht="30" customHeight="1">
      <c r="A116" s="53" t="s">
        <v>84</v>
      </c>
      <c r="B116" s="62">
        <v>65</v>
      </c>
      <c r="C116" s="12" t="s">
        <v>422</v>
      </c>
      <c r="D116" s="1" t="s">
        <v>623</v>
      </c>
      <c r="E116" s="3">
        <v>52</v>
      </c>
      <c r="F116" s="9" t="s">
        <v>36</v>
      </c>
      <c r="G116" s="3" t="s">
        <v>336</v>
      </c>
      <c r="H116" s="3">
        <v>7</v>
      </c>
      <c r="I116" s="3" t="s">
        <v>301</v>
      </c>
      <c r="J116" s="3">
        <v>7</v>
      </c>
      <c r="K116" s="3">
        <v>98.8</v>
      </c>
      <c r="L116" s="4" t="s">
        <v>648</v>
      </c>
      <c r="M116" s="7" t="s">
        <v>370</v>
      </c>
      <c r="N116" s="1" t="s">
        <v>623</v>
      </c>
      <c r="O116" s="1"/>
      <c r="P116" s="36" t="str">
        <f>M116</f>
        <v>Non-brain-injured</v>
      </c>
      <c r="Q116" s="1" t="s">
        <v>623</v>
      </c>
      <c r="R116" s="7" t="s">
        <v>532</v>
      </c>
      <c r="S116" s="3" t="s">
        <v>384</v>
      </c>
      <c r="T116" s="3" t="s">
        <v>190</v>
      </c>
      <c r="U116" s="3" t="s">
        <v>535</v>
      </c>
      <c r="V116" s="3" t="s">
        <v>395</v>
      </c>
      <c r="W116" s="3" t="s">
        <v>535</v>
      </c>
      <c r="X116" s="3" t="s">
        <v>395</v>
      </c>
      <c r="Y116" s="3" t="s">
        <v>396</v>
      </c>
      <c r="Z116" s="3" t="s">
        <v>397</v>
      </c>
      <c r="AA116" s="3" t="s">
        <v>622</v>
      </c>
      <c r="AB116" s="3" t="s">
        <v>616</v>
      </c>
      <c r="AC116" s="3" t="s">
        <v>616</v>
      </c>
      <c r="AD116" s="3" t="s">
        <v>396</v>
      </c>
    </row>
    <row r="117" spans="1:30" ht="30" customHeight="1">
      <c r="A117" s="13" t="s">
        <v>85</v>
      </c>
      <c r="B117" s="63">
        <v>0</v>
      </c>
      <c r="C117" s="10" t="s">
        <v>318</v>
      </c>
      <c r="D117" s="10" t="s">
        <v>583</v>
      </c>
      <c r="E117" s="10"/>
      <c r="F117" s="11"/>
      <c r="G117" s="10"/>
      <c r="H117" s="10"/>
      <c r="I117" s="10"/>
      <c r="J117" s="10"/>
      <c r="K117" s="10"/>
      <c r="L117" s="10"/>
      <c r="M117" s="13"/>
      <c r="N117" s="61" t="s">
        <v>623</v>
      </c>
      <c r="O117" s="61"/>
      <c r="P117" s="50"/>
      <c r="Q117" s="50"/>
      <c r="R117" s="1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 ht="30" customHeight="1">
      <c r="A118" s="13" t="s">
        <v>86</v>
      </c>
      <c r="B118" s="63">
        <v>0</v>
      </c>
      <c r="C118" s="10" t="s">
        <v>318</v>
      </c>
      <c r="D118" s="10" t="s">
        <v>552</v>
      </c>
      <c r="E118" s="10"/>
      <c r="F118" s="11"/>
      <c r="G118" s="10"/>
      <c r="H118" s="10"/>
      <c r="I118" s="10"/>
      <c r="J118" s="10"/>
      <c r="K118" s="10"/>
      <c r="L118" s="10"/>
      <c r="M118" s="13"/>
      <c r="N118" s="61" t="s">
        <v>623</v>
      </c>
      <c r="O118" s="48"/>
      <c r="P118" s="50"/>
      <c r="Q118" s="50"/>
      <c r="R118" s="13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 ht="30" customHeight="1">
      <c r="A119" s="53" t="s">
        <v>87</v>
      </c>
      <c r="B119" s="62">
        <v>65</v>
      </c>
      <c r="C119" s="12" t="s">
        <v>422</v>
      </c>
      <c r="D119" s="1" t="s">
        <v>623</v>
      </c>
      <c r="E119" s="3">
        <v>56</v>
      </c>
      <c r="F119" s="4" t="s">
        <v>32</v>
      </c>
      <c r="G119" s="7" t="s">
        <v>165</v>
      </c>
      <c r="H119" s="3">
        <v>5</v>
      </c>
      <c r="I119" s="3" t="s">
        <v>640</v>
      </c>
      <c r="J119" s="3">
        <v>6</v>
      </c>
      <c r="K119" s="3">
        <v>99.2</v>
      </c>
      <c r="L119" s="4" t="s">
        <v>648</v>
      </c>
      <c r="M119" s="7" t="s">
        <v>370</v>
      </c>
      <c r="N119" s="1" t="s">
        <v>623</v>
      </c>
      <c r="O119" s="1"/>
      <c r="P119" s="36" t="str">
        <f>M119</f>
        <v>Non-brain-injured</v>
      </c>
      <c r="Q119" s="1" t="s">
        <v>623</v>
      </c>
      <c r="R119" s="7" t="s">
        <v>123</v>
      </c>
      <c r="S119" s="3" t="s">
        <v>120</v>
      </c>
      <c r="T119" s="3" t="s">
        <v>639</v>
      </c>
      <c r="U119" s="3" t="s">
        <v>631</v>
      </c>
      <c r="V119" s="3" t="s">
        <v>395</v>
      </c>
      <c r="W119" s="3" t="s">
        <v>535</v>
      </c>
      <c r="X119" s="3" t="s">
        <v>395</v>
      </c>
      <c r="Y119" s="3" t="s">
        <v>632</v>
      </c>
      <c r="Z119" s="3" t="s">
        <v>582</v>
      </c>
      <c r="AA119" s="3" t="s">
        <v>627</v>
      </c>
      <c r="AB119" s="3" t="s">
        <v>540</v>
      </c>
      <c r="AC119" s="3" t="s">
        <v>540</v>
      </c>
      <c r="AD119" s="3" t="s">
        <v>389</v>
      </c>
    </row>
    <row r="120" spans="1:30" ht="42" customHeight="1">
      <c r="A120" s="53" t="s">
        <v>88</v>
      </c>
      <c r="B120" s="62">
        <v>65</v>
      </c>
      <c r="C120" s="12" t="s">
        <v>422</v>
      </c>
      <c r="D120" s="1" t="s">
        <v>623</v>
      </c>
      <c r="E120" s="3">
        <v>53</v>
      </c>
      <c r="F120" s="4" t="s">
        <v>36</v>
      </c>
      <c r="G120" s="7" t="s">
        <v>147</v>
      </c>
      <c r="H120" s="3">
        <v>1</v>
      </c>
      <c r="I120" s="7" t="s">
        <v>148</v>
      </c>
      <c r="J120" s="3">
        <v>3</v>
      </c>
      <c r="K120" s="3">
        <v>97.6</v>
      </c>
      <c r="L120" s="4" t="s">
        <v>648</v>
      </c>
      <c r="M120" s="7" t="s">
        <v>370</v>
      </c>
      <c r="N120" s="1" t="s">
        <v>623</v>
      </c>
      <c r="O120" s="1"/>
      <c r="P120" s="36" t="str">
        <f>M120</f>
        <v>Non-brain-injured</v>
      </c>
      <c r="Q120" s="1" t="s">
        <v>623</v>
      </c>
      <c r="R120" s="7" t="s">
        <v>532</v>
      </c>
      <c r="S120" s="3" t="s">
        <v>384</v>
      </c>
      <c r="T120" s="3" t="s">
        <v>624</v>
      </c>
      <c r="U120" s="3" t="s">
        <v>535</v>
      </c>
      <c r="V120" s="3" t="s">
        <v>394</v>
      </c>
      <c r="W120" s="3" t="s">
        <v>535</v>
      </c>
      <c r="X120" s="3" t="s">
        <v>394</v>
      </c>
      <c r="Y120" s="3" t="s">
        <v>396</v>
      </c>
      <c r="Z120" s="3" t="s">
        <v>625</v>
      </c>
      <c r="AA120" s="3" t="s">
        <v>626</v>
      </c>
      <c r="AB120" s="3" t="s">
        <v>540</v>
      </c>
      <c r="AC120" s="3" t="s">
        <v>113</v>
      </c>
      <c r="AD120" s="3" t="s">
        <v>396</v>
      </c>
    </row>
    <row r="121" spans="1:30" ht="30" customHeight="1">
      <c r="A121" s="18" t="s">
        <v>89</v>
      </c>
      <c r="B121" s="62">
        <v>65</v>
      </c>
      <c r="C121" s="18" t="s">
        <v>422</v>
      </c>
      <c r="D121" s="1" t="s">
        <v>623</v>
      </c>
      <c r="E121" s="15">
        <v>56</v>
      </c>
      <c r="F121" s="15" t="s">
        <v>36</v>
      </c>
      <c r="G121" s="7" t="s">
        <v>326</v>
      </c>
      <c r="H121" s="15">
        <v>4</v>
      </c>
      <c r="I121" s="17" t="s">
        <v>334</v>
      </c>
      <c r="J121" s="15">
        <v>7</v>
      </c>
      <c r="K121" s="15">
        <v>95.5</v>
      </c>
      <c r="L121" s="4" t="s">
        <v>648</v>
      </c>
      <c r="M121" s="3" t="s">
        <v>370</v>
      </c>
      <c r="N121" s="1" t="s">
        <v>623</v>
      </c>
      <c r="O121" s="1"/>
      <c r="P121" s="36" t="str">
        <f>M121</f>
        <v>Non-brain-injured</v>
      </c>
      <c r="Q121" s="1" t="s">
        <v>623</v>
      </c>
      <c r="R121" s="7" t="s">
        <v>532</v>
      </c>
      <c r="S121" s="3" t="s">
        <v>384</v>
      </c>
      <c r="T121" s="3" t="s">
        <v>485</v>
      </c>
      <c r="U121" s="3" t="s">
        <v>535</v>
      </c>
      <c r="V121" s="3" t="s">
        <v>395</v>
      </c>
      <c r="W121" s="3" t="s">
        <v>535</v>
      </c>
      <c r="X121" s="3" t="s">
        <v>516</v>
      </c>
      <c r="Y121" s="3" t="s">
        <v>396</v>
      </c>
      <c r="Z121" s="3" t="s">
        <v>390</v>
      </c>
      <c r="AA121" s="3" t="s">
        <v>278</v>
      </c>
      <c r="AB121" s="3" t="s">
        <v>540</v>
      </c>
      <c r="AC121" s="3" t="s">
        <v>540</v>
      </c>
      <c r="AD121" s="3" t="s">
        <v>396</v>
      </c>
    </row>
    <row r="122" spans="1:30" ht="30" customHeight="1">
      <c r="A122" s="18" t="s">
        <v>90</v>
      </c>
      <c r="B122" s="62">
        <v>65</v>
      </c>
      <c r="C122" s="18" t="s">
        <v>422</v>
      </c>
      <c r="D122" s="1" t="s">
        <v>623</v>
      </c>
      <c r="E122" s="15">
        <v>71</v>
      </c>
      <c r="F122" s="15" t="s">
        <v>36</v>
      </c>
      <c r="G122" s="17" t="s">
        <v>326</v>
      </c>
      <c r="H122" s="15">
        <v>4</v>
      </c>
      <c r="I122" s="17" t="s">
        <v>335</v>
      </c>
      <c r="J122" s="15">
        <v>3</v>
      </c>
      <c r="K122" s="15">
        <v>98.8</v>
      </c>
      <c r="L122" s="4" t="s">
        <v>648</v>
      </c>
      <c r="M122" s="3" t="s">
        <v>370</v>
      </c>
      <c r="N122" s="1" t="s">
        <v>623</v>
      </c>
      <c r="O122" s="1"/>
      <c r="P122" s="36" t="str">
        <f>M122</f>
        <v>Non-brain-injured</v>
      </c>
      <c r="Q122" s="1" t="s">
        <v>623</v>
      </c>
      <c r="R122" s="7" t="s">
        <v>532</v>
      </c>
      <c r="S122" s="3" t="s">
        <v>384</v>
      </c>
      <c r="T122" s="3" t="s">
        <v>190</v>
      </c>
      <c r="U122" s="3" t="s">
        <v>486</v>
      </c>
      <c r="V122" s="3" t="s">
        <v>623</v>
      </c>
      <c r="W122" s="3" t="s">
        <v>487</v>
      </c>
      <c r="X122" s="3" t="s">
        <v>623</v>
      </c>
      <c r="Y122" s="3" t="s">
        <v>396</v>
      </c>
      <c r="Z122" s="3" t="s">
        <v>397</v>
      </c>
      <c r="AA122" s="3" t="s">
        <v>488</v>
      </c>
      <c r="AB122" s="3" t="s">
        <v>489</v>
      </c>
      <c r="AC122" s="3" t="s">
        <v>489</v>
      </c>
      <c r="AD122" s="3" t="s">
        <v>396</v>
      </c>
    </row>
    <row r="123" spans="1:30" ht="30" customHeight="1">
      <c r="A123" s="22" t="s">
        <v>91</v>
      </c>
      <c r="B123" s="63">
        <v>0</v>
      </c>
      <c r="C123" s="22" t="s">
        <v>318</v>
      </c>
      <c r="D123" s="22" t="s">
        <v>552</v>
      </c>
      <c r="E123" s="23"/>
      <c r="F123" s="23"/>
      <c r="G123" s="24"/>
      <c r="H123" s="23"/>
      <c r="I123" s="24"/>
      <c r="J123" s="23"/>
      <c r="K123" s="23"/>
      <c r="L123" s="23"/>
      <c r="M123" s="10"/>
      <c r="N123" s="61" t="s">
        <v>623</v>
      </c>
      <c r="O123" s="48"/>
      <c r="P123" s="49"/>
      <c r="Q123" s="49"/>
      <c r="R123" s="13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 ht="30" customHeight="1">
      <c r="A124" s="22" t="s">
        <v>92</v>
      </c>
      <c r="B124" s="63">
        <v>0</v>
      </c>
      <c r="C124" s="22" t="s">
        <v>318</v>
      </c>
      <c r="D124" s="22" t="s">
        <v>552</v>
      </c>
      <c r="E124" s="23"/>
      <c r="F124" s="23"/>
      <c r="G124" s="24"/>
      <c r="H124" s="23"/>
      <c r="I124" s="24"/>
      <c r="J124" s="23"/>
      <c r="K124" s="23"/>
      <c r="L124" s="23"/>
      <c r="M124" s="10"/>
      <c r="N124" s="61" t="s">
        <v>623</v>
      </c>
      <c r="O124" s="48"/>
      <c r="P124" s="49"/>
      <c r="Q124" s="49"/>
      <c r="R124" s="13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 ht="30" customHeight="1">
      <c r="A125" s="22" t="s">
        <v>93</v>
      </c>
      <c r="B125" s="63">
        <v>0</v>
      </c>
      <c r="C125" s="22" t="s">
        <v>318</v>
      </c>
      <c r="D125" s="22" t="s">
        <v>552</v>
      </c>
      <c r="E125" s="23"/>
      <c r="F125" s="23"/>
      <c r="G125" s="24"/>
      <c r="H125" s="23"/>
      <c r="I125" s="24"/>
      <c r="J125" s="23"/>
      <c r="K125" s="23"/>
      <c r="L125" s="23"/>
      <c r="M125" s="10"/>
      <c r="N125" s="61" t="s">
        <v>623</v>
      </c>
      <c r="O125" s="48"/>
      <c r="P125" s="49"/>
      <c r="Q125" s="49"/>
      <c r="R125" s="13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 ht="30" customHeight="1">
      <c r="A126" s="18" t="s">
        <v>94</v>
      </c>
      <c r="B126" s="62">
        <v>65</v>
      </c>
      <c r="C126" s="18" t="s">
        <v>422</v>
      </c>
      <c r="D126" s="1" t="s">
        <v>623</v>
      </c>
      <c r="E126" s="15">
        <v>55</v>
      </c>
      <c r="F126" s="15" t="s">
        <v>32</v>
      </c>
      <c r="G126" s="18" t="s">
        <v>174</v>
      </c>
      <c r="H126" s="15">
        <v>2</v>
      </c>
      <c r="I126" s="17" t="s">
        <v>563</v>
      </c>
      <c r="J126" s="15">
        <v>4</v>
      </c>
      <c r="K126" s="15">
        <v>99.4</v>
      </c>
      <c r="L126" s="4" t="s">
        <v>648</v>
      </c>
      <c r="M126" s="3" t="s">
        <v>370</v>
      </c>
      <c r="N126" s="1" t="s">
        <v>623</v>
      </c>
      <c r="O126" s="1"/>
      <c r="P126" s="36" t="str">
        <f>M126</f>
        <v>Non-brain-injured</v>
      </c>
      <c r="Q126" s="1" t="s">
        <v>623</v>
      </c>
      <c r="R126" s="3" t="s">
        <v>532</v>
      </c>
      <c r="S126" s="3" t="s">
        <v>120</v>
      </c>
      <c r="T126" s="3" t="s">
        <v>490</v>
      </c>
      <c r="U126" s="3" t="s">
        <v>491</v>
      </c>
      <c r="V126" s="3" t="s">
        <v>352</v>
      </c>
      <c r="W126" s="3" t="s">
        <v>492</v>
      </c>
      <c r="X126" s="3" t="s">
        <v>42</v>
      </c>
      <c r="Y126" s="3" t="s">
        <v>396</v>
      </c>
      <c r="Z126" s="3" t="s">
        <v>68</v>
      </c>
      <c r="AA126" s="3" t="s">
        <v>493</v>
      </c>
      <c r="AB126" s="3" t="s">
        <v>540</v>
      </c>
      <c r="AC126" s="3" t="s">
        <v>113</v>
      </c>
      <c r="AD126" s="3" t="s">
        <v>396</v>
      </c>
    </row>
    <row r="127" spans="1:30" ht="30" customHeight="1">
      <c r="A127" s="18" t="s">
        <v>95</v>
      </c>
      <c r="B127" s="62">
        <v>65</v>
      </c>
      <c r="C127" s="18" t="s">
        <v>422</v>
      </c>
      <c r="D127" s="1" t="s">
        <v>623</v>
      </c>
      <c r="E127" s="16">
        <v>52</v>
      </c>
      <c r="F127" s="16" t="s">
        <v>32</v>
      </c>
      <c r="G127" s="19" t="s">
        <v>541</v>
      </c>
      <c r="H127" s="16">
        <v>3</v>
      </c>
      <c r="I127" s="19" t="s">
        <v>542</v>
      </c>
      <c r="J127" s="16">
        <v>4</v>
      </c>
      <c r="K127" s="16">
        <v>98.2</v>
      </c>
      <c r="L127" s="4" t="s">
        <v>648</v>
      </c>
      <c r="M127" s="3" t="s">
        <v>370</v>
      </c>
      <c r="N127" s="1" t="s">
        <v>623</v>
      </c>
      <c r="O127" s="1"/>
      <c r="P127" s="36" t="str">
        <f>M127</f>
        <v>Non-brain-injured</v>
      </c>
      <c r="Q127" s="1" t="s">
        <v>623</v>
      </c>
      <c r="R127" s="3" t="s">
        <v>532</v>
      </c>
      <c r="S127" s="3" t="s">
        <v>384</v>
      </c>
      <c r="T127" s="3" t="s">
        <v>59</v>
      </c>
      <c r="U127" s="3" t="s">
        <v>512</v>
      </c>
      <c r="V127" s="3" t="s">
        <v>394</v>
      </c>
      <c r="W127" s="3" t="s">
        <v>606</v>
      </c>
      <c r="X127" s="3" t="s">
        <v>516</v>
      </c>
      <c r="Y127" s="3" t="s">
        <v>396</v>
      </c>
      <c r="Z127" s="3" t="s">
        <v>397</v>
      </c>
      <c r="AA127" s="3" t="s">
        <v>494</v>
      </c>
      <c r="AB127" s="3" t="s">
        <v>616</v>
      </c>
      <c r="AC127" s="3" t="s">
        <v>540</v>
      </c>
      <c r="AD127" s="3" t="s">
        <v>389</v>
      </c>
    </row>
    <row r="128" spans="1:30" ht="30" customHeight="1">
      <c r="A128" s="22" t="s">
        <v>96</v>
      </c>
      <c r="B128" s="63">
        <v>0</v>
      </c>
      <c r="C128" s="22" t="s">
        <v>318</v>
      </c>
      <c r="D128" s="22" t="s">
        <v>584</v>
      </c>
      <c r="E128" s="25"/>
      <c r="F128" s="25"/>
      <c r="G128" s="22"/>
      <c r="H128" s="25"/>
      <c r="I128" s="22"/>
      <c r="J128" s="25"/>
      <c r="K128" s="25"/>
      <c r="L128" s="25"/>
      <c r="M128" s="10"/>
      <c r="N128" s="61" t="s">
        <v>623</v>
      </c>
      <c r="O128" s="48"/>
      <c r="P128" s="49"/>
      <c r="Q128" s="49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 ht="30" customHeight="1">
      <c r="A129" s="22" t="s">
        <v>97</v>
      </c>
      <c r="B129" s="63">
        <v>0</v>
      </c>
      <c r="C129" s="22" t="s">
        <v>318</v>
      </c>
      <c r="D129" s="22" t="s">
        <v>552</v>
      </c>
      <c r="E129" s="25"/>
      <c r="F129" s="25"/>
      <c r="G129" s="22"/>
      <c r="H129" s="25"/>
      <c r="I129" s="22"/>
      <c r="J129" s="25"/>
      <c r="K129" s="25"/>
      <c r="L129" s="25"/>
      <c r="M129" s="10"/>
      <c r="N129" s="61" t="s">
        <v>623</v>
      </c>
      <c r="O129" s="48"/>
      <c r="P129" s="49"/>
      <c r="Q129" s="49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 ht="30" customHeight="1">
      <c r="A130" s="22" t="s">
        <v>98</v>
      </c>
      <c r="B130" s="63">
        <v>0</v>
      </c>
      <c r="C130" s="22" t="s">
        <v>318</v>
      </c>
      <c r="D130" s="22" t="s">
        <v>585</v>
      </c>
      <c r="E130" s="25"/>
      <c r="F130" s="25"/>
      <c r="G130" s="22"/>
      <c r="H130" s="25"/>
      <c r="I130" s="22"/>
      <c r="J130" s="25"/>
      <c r="K130" s="25"/>
      <c r="L130" s="25"/>
      <c r="M130" s="10"/>
      <c r="N130" s="61" t="s">
        <v>623</v>
      </c>
      <c r="O130" s="48"/>
      <c r="P130" s="49"/>
      <c r="Q130" s="49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 ht="30" customHeight="1">
      <c r="A131" s="22" t="s">
        <v>99</v>
      </c>
      <c r="B131" s="63">
        <v>0</v>
      </c>
      <c r="C131" s="22" t="s">
        <v>318</v>
      </c>
      <c r="D131" s="22" t="s">
        <v>586</v>
      </c>
      <c r="E131" s="25"/>
      <c r="F131" s="25"/>
      <c r="G131" s="22"/>
      <c r="H131" s="25"/>
      <c r="I131" s="22"/>
      <c r="J131" s="25"/>
      <c r="K131" s="25"/>
      <c r="L131" s="25"/>
      <c r="M131" s="10"/>
      <c r="N131" s="61" t="s">
        <v>623</v>
      </c>
      <c r="O131" s="48"/>
      <c r="P131" s="49"/>
      <c r="Q131" s="49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 ht="30" customHeight="1">
      <c r="A132" s="22" t="s">
        <v>100</v>
      </c>
      <c r="B132" s="63">
        <v>0</v>
      </c>
      <c r="C132" s="22" t="s">
        <v>318</v>
      </c>
      <c r="D132" s="22" t="s">
        <v>587</v>
      </c>
      <c r="E132" s="25"/>
      <c r="F132" s="25"/>
      <c r="G132" s="22"/>
      <c r="H132" s="25"/>
      <c r="I132" s="22"/>
      <c r="J132" s="25"/>
      <c r="K132" s="25"/>
      <c r="L132" s="25"/>
      <c r="M132" s="10"/>
      <c r="N132" s="61" t="s">
        <v>623</v>
      </c>
      <c r="O132" s="48"/>
      <c r="P132" s="49"/>
      <c r="Q132" s="49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 ht="30" customHeight="1">
      <c r="A133" s="18" t="s">
        <v>101</v>
      </c>
      <c r="B133" s="62">
        <v>65</v>
      </c>
      <c r="C133" s="18" t="s">
        <v>422</v>
      </c>
      <c r="D133" s="1" t="s">
        <v>623</v>
      </c>
      <c r="E133" s="15">
        <v>45</v>
      </c>
      <c r="F133" s="15" t="s">
        <v>36</v>
      </c>
      <c r="G133" s="7" t="s">
        <v>543</v>
      </c>
      <c r="H133" s="15">
        <v>5</v>
      </c>
      <c r="I133" s="7" t="s">
        <v>544</v>
      </c>
      <c r="J133" s="15">
        <v>4</v>
      </c>
      <c r="K133" s="15">
        <v>98.8</v>
      </c>
      <c r="L133" s="4" t="s">
        <v>648</v>
      </c>
      <c r="M133" s="3" t="s">
        <v>370</v>
      </c>
      <c r="N133" s="1" t="s">
        <v>623</v>
      </c>
      <c r="O133" s="1"/>
      <c r="P133" s="36" t="str">
        <f>M133</f>
        <v>Non-brain-injured</v>
      </c>
      <c r="Q133" s="1" t="s">
        <v>623</v>
      </c>
      <c r="R133" s="3" t="s">
        <v>532</v>
      </c>
      <c r="S133" s="3" t="s">
        <v>120</v>
      </c>
      <c r="T133" s="3" t="s">
        <v>385</v>
      </c>
      <c r="U133" s="3" t="s">
        <v>495</v>
      </c>
      <c r="V133" s="3" t="s">
        <v>299</v>
      </c>
      <c r="W133" s="3" t="s">
        <v>457</v>
      </c>
      <c r="X133" s="3" t="s">
        <v>516</v>
      </c>
      <c r="Y133" s="3" t="s">
        <v>389</v>
      </c>
      <c r="Z133" s="3" t="s">
        <v>390</v>
      </c>
      <c r="AA133" s="3" t="s">
        <v>496</v>
      </c>
      <c r="AB133" s="3" t="s">
        <v>113</v>
      </c>
      <c r="AC133" s="3" t="s">
        <v>113</v>
      </c>
      <c r="AD133" s="3" t="s">
        <v>396</v>
      </c>
    </row>
    <row r="134" spans="1:30" ht="30" customHeight="1">
      <c r="A134" s="22" t="s">
        <v>102</v>
      </c>
      <c r="B134" s="63">
        <v>0</v>
      </c>
      <c r="C134" s="22" t="s">
        <v>318</v>
      </c>
      <c r="D134" s="30" t="s">
        <v>552</v>
      </c>
      <c r="E134" s="23" t="s">
        <v>497</v>
      </c>
      <c r="F134" s="23"/>
      <c r="G134" s="24"/>
      <c r="H134" s="23"/>
      <c r="I134" s="13"/>
      <c r="J134" s="23"/>
      <c r="K134" s="23"/>
      <c r="L134" s="23"/>
      <c r="M134" s="10"/>
      <c r="N134" s="61" t="s">
        <v>623</v>
      </c>
      <c r="O134" s="48"/>
      <c r="P134" s="49"/>
      <c r="Q134" s="49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 ht="30" customHeight="1">
      <c r="A135" s="18" t="s">
        <v>103</v>
      </c>
      <c r="B135" s="62">
        <v>65</v>
      </c>
      <c r="C135" s="18" t="s">
        <v>422</v>
      </c>
      <c r="D135" s="1" t="s">
        <v>623</v>
      </c>
      <c r="E135" s="15">
        <v>52</v>
      </c>
      <c r="F135" s="15" t="s">
        <v>32</v>
      </c>
      <c r="G135" s="17" t="s">
        <v>326</v>
      </c>
      <c r="H135" s="15">
        <v>4</v>
      </c>
      <c r="I135" s="17" t="s">
        <v>545</v>
      </c>
      <c r="J135" s="15">
        <v>4</v>
      </c>
      <c r="K135" s="15">
        <v>99.1</v>
      </c>
      <c r="L135" s="4" t="s">
        <v>648</v>
      </c>
      <c r="M135" s="3" t="s">
        <v>370</v>
      </c>
      <c r="N135" s="1" t="s">
        <v>623</v>
      </c>
      <c r="O135" s="1"/>
      <c r="P135" s="36" t="str">
        <f>M135</f>
        <v>Non-brain-injured</v>
      </c>
      <c r="Q135" s="1" t="s">
        <v>623</v>
      </c>
      <c r="R135" s="3" t="s">
        <v>532</v>
      </c>
      <c r="S135" s="3" t="s">
        <v>384</v>
      </c>
      <c r="T135" s="3" t="s">
        <v>59</v>
      </c>
      <c r="U135" s="3" t="s">
        <v>535</v>
      </c>
      <c r="V135" s="3" t="s">
        <v>620</v>
      </c>
      <c r="W135" s="3" t="s">
        <v>535</v>
      </c>
      <c r="X135" s="3" t="s">
        <v>395</v>
      </c>
      <c r="Y135" s="3" t="s">
        <v>396</v>
      </c>
      <c r="Z135" s="3" t="s">
        <v>397</v>
      </c>
      <c r="AA135" s="3" t="s">
        <v>498</v>
      </c>
      <c r="AB135" s="3" t="s">
        <v>113</v>
      </c>
      <c r="AC135" s="3" t="s">
        <v>499</v>
      </c>
      <c r="AD135" s="3" t="s">
        <v>396</v>
      </c>
    </row>
    <row r="136" spans="1:30" ht="30" customHeight="1">
      <c r="A136" s="18" t="s">
        <v>104</v>
      </c>
      <c r="B136" s="62">
        <v>65</v>
      </c>
      <c r="C136" s="18" t="s">
        <v>422</v>
      </c>
      <c r="D136" s="1" t="s">
        <v>623</v>
      </c>
      <c r="E136" s="52">
        <v>47</v>
      </c>
      <c r="F136" s="52" t="s">
        <v>36</v>
      </c>
      <c r="G136" s="53" t="s">
        <v>466</v>
      </c>
      <c r="H136" s="52">
        <v>3</v>
      </c>
      <c r="I136" s="54" t="s">
        <v>546</v>
      </c>
      <c r="J136" s="52">
        <v>4</v>
      </c>
      <c r="K136" s="52">
        <v>98</v>
      </c>
      <c r="L136" s="4" t="s">
        <v>648</v>
      </c>
      <c r="M136" s="3" t="s">
        <v>370</v>
      </c>
      <c r="N136" s="1" t="s">
        <v>623</v>
      </c>
      <c r="O136" s="1"/>
      <c r="P136" s="36" t="str">
        <f>M136</f>
        <v>Non-brain-injured</v>
      </c>
      <c r="Q136" s="1" t="s">
        <v>623</v>
      </c>
      <c r="R136" s="3" t="s">
        <v>532</v>
      </c>
      <c r="S136" s="3" t="s">
        <v>290</v>
      </c>
      <c r="T136" s="3" t="s">
        <v>500</v>
      </c>
      <c r="U136" s="3" t="s">
        <v>535</v>
      </c>
      <c r="V136" s="3" t="s">
        <v>394</v>
      </c>
      <c r="W136" s="3" t="s">
        <v>535</v>
      </c>
      <c r="X136" s="3" t="s">
        <v>62</v>
      </c>
      <c r="Y136" s="3" t="s">
        <v>396</v>
      </c>
      <c r="Z136" s="3" t="s">
        <v>633</v>
      </c>
      <c r="AA136" s="3" t="s">
        <v>501</v>
      </c>
      <c r="AB136" s="3" t="s">
        <v>113</v>
      </c>
      <c r="AC136" s="3" t="s">
        <v>616</v>
      </c>
      <c r="AD136" s="3" t="s">
        <v>389</v>
      </c>
    </row>
    <row r="137" spans="1:30" ht="40">
      <c r="A137" s="60" t="s">
        <v>176</v>
      </c>
      <c r="B137" s="62">
        <v>65</v>
      </c>
      <c r="C137" s="3" t="s">
        <v>422</v>
      </c>
      <c r="D137" s="1" t="s">
        <v>623</v>
      </c>
      <c r="E137" s="3">
        <v>61</v>
      </c>
      <c r="F137" s="3" t="s">
        <v>36</v>
      </c>
      <c r="G137" s="3" t="s">
        <v>628</v>
      </c>
      <c r="H137" s="31">
        <v>3</v>
      </c>
      <c r="I137" s="3" t="s">
        <v>506</v>
      </c>
      <c r="J137" s="31">
        <v>3</v>
      </c>
      <c r="K137" s="31">
        <v>94.7</v>
      </c>
      <c r="L137" s="31"/>
      <c r="M137" s="3" t="s">
        <v>370</v>
      </c>
      <c r="N137" s="1" t="s">
        <v>623</v>
      </c>
      <c r="O137" s="1"/>
      <c r="P137" s="36" t="str">
        <f>M137</f>
        <v>Non-brain-injured</v>
      </c>
      <c r="Q137" s="1" t="s">
        <v>623</v>
      </c>
      <c r="R137" s="3" t="s">
        <v>532</v>
      </c>
      <c r="S137" s="3" t="s">
        <v>120</v>
      </c>
      <c r="T137" s="3" t="s">
        <v>385</v>
      </c>
      <c r="U137" s="3" t="s">
        <v>535</v>
      </c>
      <c r="V137" s="3" t="s">
        <v>394</v>
      </c>
      <c r="W137" s="3" t="s">
        <v>535</v>
      </c>
      <c r="X137" s="3" t="s">
        <v>395</v>
      </c>
      <c r="Y137" s="3" t="s">
        <v>177</v>
      </c>
      <c r="Z137" s="3" t="s">
        <v>390</v>
      </c>
      <c r="AA137" s="3" t="s">
        <v>338</v>
      </c>
      <c r="AB137" s="3" t="s">
        <v>540</v>
      </c>
      <c r="AC137" s="3" t="s">
        <v>540</v>
      </c>
      <c r="AD137" s="3" t="s">
        <v>396</v>
      </c>
    </row>
    <row r="138" spans="1:30" ht="24">
      <c r="A138" s="7" t="s">
        <v>630</v>
      </c>
      <c r="B138" s="62">
        <v>65</v>
      </c>
      <c r="C138" s="3" t="s">
        <v>422</v>
      </c>
      <c r="D138" s="1" t="s">
        <v>623</v>
      </c>
      <c r="E138" s="3">
        <v>46</v>
      </c>
      <c r="F138" s="46" t="s">
        <v>36</v>
      </c>
      <c r="G138" s="46" t="s">
        <v>174</v>
      </c>
      <c r="H138" s="3">
        <v>2</v>
      </c>
      <c r="I138" s="46" t="s">
        <v>634</v>
      </c>
      <c r="J138" s="46">
        <v>4</v>
      </c>
      <c r="K138" s="3">
        <v>98.5</v>
      </c>
      <c r="L138" s="4" t="s">
        <v>648</v>
      </c>
      <c r="M138" s="3" t="s">
        <v>370</v>
      </c>
      <c r="N138" s="1" t="s">
        <v>623</v>
      </c>
      <c r="O138" s="39">
        <v>39788</v>
      </c>
      <c r="P138" s="3" t="s">
        <v>370</v>
      </c>
      <c r="Q138" s="1" t="s">
        <v>623</v>
      </c>
      <c r="R138" s="3" t="s">
        <v>532</v>
      </c>
      <c r="S138" s="3" t="s">
        <v>384</v>
      </c>
      <c r="T138" s="3" t="s">
        <v>385</v>
      </c>
      <c r="U138" s="3" t="s">
        <v>535</v>
      </c>
      <c r="V138" s="3" t="s">
        <v>395</v>
      </c>
      <c r="W138" s="3" t="s">
        <v>631</v>
      </c>
      <c r="X138" s="3" t="s">
        <v>395</v>
      </c>
      <c r="Y138" s="3" t="s">
        <v>632</v>
      </c>
      <c r="Z138" s="3" t="s">
        <v>68</v>
      </c>
      <c r="AA138" s="3" t="s">
        <v>635</v>
      </c>
      <c r="AB138" s="3" t="s">
        <v>113</v>
      </c>
      <c r="AC138" s="3" t="s">
        <v>113</v>
      </c>
      <c r="AD138" s="3" t="s">
        <v>632</v>
      </c>
    </row>
    <row r="139" spans="1:30" ht="30" customHeight="1">
      <c r="B139" s="64">
        <f>SUM(B2:B138)</f>
        <v>5570</v>
      </c>
      <c r="M139" s="3"/>
      <c r="N139" s="1"/>
      <c r="O139" s="1"/>
      <c r="P139" s="35"/>
      <c r="Q139" s="35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30" customHeight="1">
      <c r="M140" s="3"/>
      <c r="N140" s="1"/>
      <c r="O140" s="1"/>
      <c r="P140" s="35"/>
      <c r="Q140" s="35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30" customHeight="1">
      <c r="M141" s="3"/>
      <c r="N141" s="1"/>
      <c r="O141" s="1"/>
      <c r="P141" s="35"/>
      <c r="Q141" s="35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30" customHeight="1">
      <c r="M142" s="3"/>
      <c r="N142" s="1"/>
      <c r="O142" s="1"/>
      <c r="P142" s="35"/>
      <c r="Q142" s="35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30" customHeight="1">
      <c r="M143" s="3"/>
      <c r="N143" s="1"/>
      <c r="O143" s="1"/>
      <c r="P143" s="35"/>
      <c r="Q143" s="35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30" customHeight="1">
      <c r="M144" s="3"/>
      <c r="N144" s="1"/>
      <c r="O144" s="1"/>
      <c r="P144" s="35"/>
      <c r="Q144" s="35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3:30" ht="30" customHeight="1">
      <c r="M145" s="3"/>
      <c r="N145" s="1"/>
      <c r="O145" s="1"/>
      <c r="P145" s="35"/>
      <c r="Q145" s="35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3:30" ht="30" customHeight="1">
      <c r="M146" s="3"/>
      <c r="N146" s="1"/>
      <c r="O146" s="1"/>
      <c r="P146" s="35"/>
      <c r="Q146" s="35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3:30" ht="30" customHeight="1">
      <c r="M147" s="3"/>
      <c r="N147" s="1"/>
      <c r="O147" s="1"/>
      <c r="P147" s="35"/>
      <c r="Q147" s="35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3:30" ht="30" customHeight="1">
      <c r="M148" s="3"/>
      <c r="N148" s="1"/>
      <c r="O148" s="1"/>
      <c r="P148" s="35"/>
      <c r="Q148" s="35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3:30" ht="30" customHeight="1">
      <c r="M149" s="3"/>
      <c r="N149" s="1"/>
      <c r="O149" s="1"/>
      <c r="P149" s="35"/>
      <c r="Q149" s="35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3:30" ht="30" customHeight="1"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3:30" ht="30" customHeight="1"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</sheetData>
  <phoneticPr fontId="3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opLeftCell="A2" workbookViewId="0">
      <selection activeCell="D11" sqref="D11"/>
    </sheetView>
  </sheetViews>
  <sheetFormatPr baseColWidth="10" defaultColWidth="8.83203125" defaultRowHeight="12" x14ac:dyDescent="0"/>
  <cols>
    <col min="1" max="1" width="9.33203125" style="65" bestFit="1" customWidth="1"/>
    <col min="2" max="2" width="8.1640625" style="65" customWidth="1"/>
    <col min="3" max="3" width="11.5" style="65" customWidth="1"/>
    <col min="4" max="4" width="72.33203125" style="65" customWidth="1"/>
    <col min="5" max="5" width="4.33203125" style="65" bestFit="1" customWidth="1"/>
    <col min="6" max="6" width="7" style="65" bestFit="1" customWidth="1"/>
    <col min="7" max="7" width="38.5" style="65" customWidth="1"/>
    <col min="8" max="8" width="9.33203125" style="65" bestFit="1" customWidth="1"/>
    <col min="9" max="9" width="56" style="65" customWidth="1"/>
    <col min="10" max="10" width="13.83203125" style="65" customWidth="1"/>
    <col min="11" max="12" width="16" style="65" customWidth="1"/>
    <col min="13" max="13" width="67.6640625" style="65" bestFit="1" customWidth="1"/>
    <col min="14" max="14" width="32.5" style="65" customWidth="1"/>
    <col min="15" max="15" width="11.5" style="65" customWidth="1"/>
    <col min="16" max="16" width="15.5" style="65" customWidth="1"/>
    <col min="18" max="18" width="12.33203125" customWidth="1"/>
    <col min="22" max="22" width="11.5" customWidth="1"/>
    <col min="26" max="26" width="11.33203125" customWidth="1"/>
  </cols>
  <sheetData>
    <row r="1" spans="1:26" ht="50">
      <c r="A1" s="65">
        <v>0</v>
      </c>
      <c r="B1" s="65" t="s">
        <v>636</v>
      </c>
      <c r="C1" s="65" t="s">
        <v>421</v>
      </c>
      <c r="D1" s="65" t="s">
        <v>629</v>
      </c>
      <c r="E1" s="65" t="s">
        <v>26</v>
      </c>
      <c r="F1" s="65" t="s">
        <v>27</v>
      </c>
      <c r="G1" s="65" t="s">
        <v>28</v>
      </c>
      <c r="H1" s="65" t="s">
        <v>28</v>
      </c>
      <c r="I1" s="65" t="s">
        <v>29</v>
      </c>
      <c r="J1" s="65" t="s">
        <v>61</v>
      </c>
      <c r="K1" s="65" t="s">
        <v>30</v>
      </c>
      <c r="L1" s="27" t="s">
        <v>658</v>
      </c>
      <c r="M1" s="65" t="s">
        <v>25</v>
      </c>
      <c r="N1" s="65" t="s">
        <v>508</v>
      </c>
      <c r="O1" s="65" t="s">
        <v>507</v>
      </c>
      <c r="P1" s="65" t="s">
        <v>562</v>
      </c>
      <c r="S1" s="65" t="s">
        <v>650</v>
      </c>
      <c r="T1" s="65"/>
      <c r="U1" s="65"/>
      <c r="V1" s="65"/>
      <c r="W1" s="65" t="s">
        <v>651</v>
      </c>
    </row>
    <row r="2" spans="1:26" ht="24">
      <c r="A2" s="67" t="s">
        <v>480</v>
      </c>
      <c r="B2" s="67">
        <v>65</v>
      </c>
      <c r="C2" s="67" t="s">
        <v>422</v>
      </c>
      <c r="D2" s="67" t="s">
        <v>502</v>
      </c>
      <c r="E2" s="67">
        <v>51</v>
      </c>
      <c r="F2" s="67" t="s">
        <v>36</v>
      </c>
      <c r="G2" s="67" t="s">
        <v>466</v>
      </c>
      <c r="H2" s="67">
        <v>3</v>
      </c>
      <c r="I2" s="67" t="s">
        <v>520</v>
      </c>
      <c r="J2" s="67">
        <v>5</v>
      </c>
      <c r="K2" s="69" t="s">
        <v>642</v>
      </c>
      <c r="L2" s="70" t="s">
        <v>643</v>
      </c>
      <c r="M2" s="67" t="s">
        <v>415</v>
      </c>
      <c r="N2" s="67">
        <v>38452</v>
      </c>
      <c r="O2" s="67">
        <v>38588</v>
      </c>
      <c r="P2" s="68">
        <v>0.36712328767123287</v>
      </c>
      <c r="R2" t="s">
        <v>647</v>
      </c>
      <c r="S2">
        <v>3</v>
      </c>
      <c r="V2" t="s">
        <v>659</v>
      </c>
      <c r="W2">
        <v>3</v>
      </c>
      <c r="Z2" t="s">
        <v>659</v>
      </c>
    </row>
    <row r="3" spans="1:26">
      <c r="A3" s="65" t="s">
        <v>468</v>
      </c>
      <c r="B3" s="65">
        <v>65</v>
      </c>
      <c r="C3" s="65" t="s">
        <v>422</v>
      </c>
      <c r="D3" s="65" t="s">
        <v>623</v>
      </c>
      <c r="E3" s="65">
        <v>33</v>
      </c>
      <c r="F3" s="65" t="s">
        <v>36</v>
      </c>
      <c r="G3" s="65" t="s">
        <v>336</v>
      </c>
      <c r="H3" s="65">
        <v>7</v>
      </c>
      <c r="I3" s="65" t="s">
        <v>469</v>
      </c>
      <c r="J3" s="65">
        <v>7</v>
      </c>
      <c r="K3" s="65">
        <v>99.7</v>
      </c>
      <c r="L3" s="65" t="s">
        <v>647</v>
      </c>
      <c r="M3" s="65" t="s">
        <v>517</v>
      </c>
      <c r="N3" s="65">
        <v>37490</v>
      </c>
      <c r="O3" s="65">
        <v>38090</v>
      </c>
      <c r="P3" s="66">
        <v>1.6191780821917807</v>
      </c>
      <c r="R3" t="s">
        <v>643</v>
      </c>
      <c r="S3">
        <v>9</v>
      </c>
      <c r="T3" s="74">
        <f>SUM(S2:S3)/21</f>
        <v>0.5714285714285714</v>
      </c>
      <c r="U3" t="s">
        <v>654</v>
      </c>
      <c r="V3" s="76" t="s">
        <v>660</v>
      </c>
      <c r="W3">
        <v>10</v>
      </c>
      <c r="X3" s="74">
        <f>SUM(W2:W3)/28</f>
        <v>0.4642857142857143</v>
      </c>
      <c r="Y3" t="s">
        <v>656</v>
      </c>
      <c r="Z3" t="s">
        <v>665</v>
      </c>
    </row>
    <row r="4" spans="1:26">
      <c r="A4" s="65" t="s">
        <v>182</v>
      </c>
      <c r="B4" s="65">
        <v>65</v>
      </c>
      <c r="C4" s="65" t="s">
        <v>422</v>
      </c>
      <c r="D4" s="65" t="s">
        <v>623</v>
      </c>
      <c r="E4" s="65">
        <v>60</v>
      </c>
      <c r="F4" s="65" t="s">
        <v>36</v>
      </c>
      <c r="G4" s="65" t="s">
        <v>165</v>
      </c>
      <c r="H4" s="65">
        <v>5</v>
      </c>
      <c r="I4" s="65" t="s">
        <v>145</v>
      </c>
      <c r="J4" s="65">
        <v>7</v>
      </c>
      <c r="K4" s="65">
        <v>98.8</v>
      </c>
      <c r="L4" s="65" t="s">
        <v>647</v>
      </c>
      <c r="M4" s="65" t="s">
        <v>598</v>
      </c>
      <c r="N4" s="65">
        <v>38295</v>
      </c>
      <c r="O4" s="65">
        <v>39427</v>
      </c>
      <c r="P4" s="66">
        <v>3.0602739726027397</v>
      </c>
      <c r="R4" t="s">
        <v>644</v>
      </c>
      <c r="S4">
        <v>4</v>
      </c>
      <c r="W4">
        <v>12</v>
      </c>
    </row>
    <row r="5" spans="1:26">
      <c r="A5" s="65" t="s">
        <v>184</v>
      </c>
      <c r="B5" s="65">
        <v>65</v>
      </c>
      <c r="C5" s="65" t="s">
        <v>422</v>
      </c>
      <c r="D5" s="65" t="s">
        <v>623</v>
      </c>
      <c r="E5" s="65">
        <v>43</v>
      </c>
      <c r="F5" s="65" t="s">
        <v>32</v>
      </c>
      <c r="G5" s="65" t="s">
        <v>174</v>
      </c>
      <c r="H5" s="65">
        <v>2</v>
      </c>
      <c r="I5" s="65" t="s">
        <v>452</v>
      </c>
      <c r="J5" s="65">
        <v>3</v>
      </c>
      <c r="K5" s="65">
        <v>95.1</v>
      </c>
      <c r="L5" s="65" t="s">
        <v>647</v>
      </c>
      <c r="M5" s="65" t="s">
        <v>221</v>
      </c>
      <c r="N5" s="65">
        <v>38751</v>
      </c>
      <c r="O5" s="65">
        <v>39307</v>
      </c>
      <c r="P5" s="66">
        <v>1.5068493150684932</v>
      </c>
      <c r="R5" t="s">
        <v>645</v>
      </c>
      <c r="S5" s="72">
        <v>5</v>
      </c>
      <c r="T5" s="72"/>
      <c r="U5" s="72"/>
      <c r="V5" s="72"/>
      <c r="W5" s="71">
        <v>2</v>
      </c>
    </row>
    <row r="6" spans="1:26" ht="13" thickBot="1">
      <c r="A6" s="65" t="s">
        <v>262</v>
      </c>
      <c r="B6" s="65">
        <v>65</v>
      </c>
      <c r="C6" s="65" t="s">
        <v>422</v>
      </c>
      <c r="D6" s="65" t="s">
        <v>623</v>
      </c>
      <c r="E6" s="65">
        <v>68</v>
      </c>
      <c r="F6" s="65" t="s">
        <v>32</v>
      </c>
      <c r="G6" s="65" t="s">
        <v>165</v>
      </c>
      <c r="H6" s="65">
        <v>5</v>
      </c>
      <c r="I6" s="65" t="s">
        <v>317</v>
      </c>
      <c r="J6" s="65">
        <v>7</v>
      </c>
      <c r="K6" s="65">
        <v>93.6</v>
      </c>
      <c r="L6" s="65" t="s">
        <v>643</v>
      </c>
      <c r="M6" s="65" t="s">
        <v>258</v>
      </c>
      <c r="N6" s="65">
        <v>39196</v>
      </c>
      <c r="O6" s="65">
        <v>39409</v>
      </c>
      <c r="P6" s="66">
        <v>0.57260273972602738</v>
      </c>
      <c r="R6" t="s">
        <v>653</v>
      </c>
      <c r="S6" s="73">
        <v>0</v>
      </c>
      <c r="T6" s="75">
        <f>SUM(S4:S6)/21</f>
        <v>0.42857142857142855</v>
      </c>
      <c r="U6" s="73" t="s">
        <v>655</v>
      </c>
      <c r="V6" s="73" t="s">
        <v>661</v>
      </c>
      <c r="W6" s="73">
        <v>1</v>
      </c>
      <c r="X6" s="75">
        <f>SUM(W4:W6)/28</f>
        <v>0.5357142857142857</v>
      </c>
      <c r="Y6" t="s">
        <v>657</v>
      </c>
      <c r="Z6" t="s">
        <v>666</v>
      </c>
    </row>
    <row r="7" spans="1:26">
      <c r="A7" s="65" t="s">
        <v>185</v>
      </c>
      <c r="B7" s="65">
        <v>65</v>
      </c>
      <c r="C7" s="65" t="s">
        <v>422</v>
      </c>
      <c r="D7" s="65" t="s">
        <v>623</v>
      </c>
      <c r="E7" s="65">
        <v>59</v>
      </c>
      <c r="F7" s="65" t="s">
        <v>36</v>
      </c>
      <c r="G7" s="65" t="s">
        <v>326</v>
      </c>
      <c r="H7" s="65">
        <v>4</v>
      </c>
      <c r="I7" s="65" t="s">
        <v>456</v>
      </c>
      <c r="J7" s="65">
        <v>6</v>
      </c>
      <c r="K7" s="65">
        <v>93.4</v>
      </c>
      <c r="L7" s="65" t="s">
        <v>643</v>
      </c>
      <c r="M7" s="65" t="s">
        <v>579</v>
      </c>
      <c r="N7" s="65">
        <v>38994</v>
      </c>
      <c r="O7" s="65">
        <v>39133</v>
      </c>
      <c r="P7" s="66">
        <v>0.37260273972602742</v>
      </c>
      <c r="R7" t="s">
        <v>649</v>
      </c>
      <c r="S7">
        <f>SUM(S2:S6)</f>
        <v>21</v>
      </c>
      <c r="V7" s="71" t="s">
        <v>662</v>
      </c>
      <c r="W7">
        <f>SUM(W2:W6)</f>
        <v>28</v>
      </c>
      <c r="Z7" t="s">
        <v>667</v>
      </c>
    </row>
    <row r="8" spans="1:26">
      <c r="A8" s="65" t="s">
        <v>477</v>
      </c>
      <c r="B8" s="65">
        <v>65</v>
      </c>
      <c r="C8" s="65" t="s">
        <v>422</v>
      </c>
      <c r="D8" s="65" t="s">
        <v>623</v>
      </c>
      <c r="E8" s="65">
        <v>62</v>
      </c>
      <c r="F8" s="65" t="s">
        <v>32</v>
      </c>
      <c r="G8" s="65" t="s">
        <v>174</v>
      </c>
      <c r="H8" s="65">
        <v>2</v>
      </c>
      <c r="I8" s="65" t="s">
        <v>478</v>
      </c>
      <c r="J8" s="65">
        <v>3</v>
      </c>
      <c r="K8" s="65">
        <v>93.1</v>
      </c>
      <c r="L8" s="65" t="s">
        <v>643</v>
      </c>
      <c r="M8" s="65" t="s">
        <v>579</v>
      </c>
      <c r="N8" s="65">
        <v>37257</v>
      </c>
      <c r="O8" s="65">
        <v>38414</v>
      </c>
      <c r="P8" s="66">
        <v>3.128767123287671</v>
      </c>
    </row>
    <row r="9" spans="1:26">
      <c r="A9" s="65" t="s">
        <v>463</v>
      </c>
      <c r="B9" s="65">
        <v>65</v>
      </c>
      <c r="C9" s="65" t="s">
        <v>422</v>
      </c>
      <c r="D9" s="65" t="s">
        <v>623</v>
      </c>
      <c r="E9" s="65">
        <v>58</v>
      </c>
      <c r="F9" s="65" t="s">
        <v>36</v>
      </c>
      <c r="G9" s="65" t="s">
        <v>174</v>
      </c>
      <c r="H9" s="65">
        <v>2</v>
      </c>
      <c r="I9" s="65" t="s">
        <v>528</v>
      </c>
      <c r="J9" s="65">
        <v>2</v>
      </c>
      <c r="K9" s="65">
        <v>92</v>
      </c>
      <c r="L9" s="65" t="s">
        <v>643</v>
      </c>
      <c r="M9" s="65" t="s">
        <v>579</v>
      </c>
      <c r="N9" s="65">
        <v>37043</v>
      </c>
      <c r="O9" s="65">
        <v>38022</v>
      </c>
      <c r="P9" s="66">
        <v>2.6410958904109587</v>
      </c>
      <c r="R9" t="s">
        <v>663</v>
      </c>
      <c r="S9">
        <v>18</v>
      </c>
      <c r="V9" s="76" t="s">
        <v>664</v>
      </c>
      <c r="Z9" t="s">
        <v>668</v>
      </c>
    </row>
    <row r="10" spans="1:26">
      <c r="A10" s="65" t="s">
        <v>475</v>
      </c>
      <c r="B10" s="65">
        <v>65</v>
      </c>
      <c r="C10" s="65" t="s">
        <v>422</v>
      </c>
      <c r="D10" s="65" t="s">
        <v>623</v>
      </c>
      <c r="E10" s="65">
        <v>59</v>
      </c>
      <c r="F10" s="65" t="s">
        <v>36</v>
      </c>
      <c r="G10" s="65" t="s">
        <v>473</v>
      </c>
      <c r="H10" s="65">
        <v>3</v>
      </c>
      <c r="I10" s="65" t="s">
        <v>476</v>
      </c>
      <c r="J10" s="65">
        <v>7</v>
      </c>
      <c r="K10" s="65">
        <v>90.5</v>
      </c>
      <c r="L10" s="65" t="s">
        <v>643</v>
      </c>
      <c r="M10" s="65" t="s">
        <v>579</v>
      </c>
      <c r="N10" s="65">
        <v>35403</v>
      </c>
      <c r="O10" s="65">
        <v>38247</v>
      </c>
      <c r="P10" s="66">
        <v>7.6794520547945204</v>
      </c>
    </row>
    <row r="11" spans="1:26">
      <c r="A11" s="65" t="s">
        <v>263</v>
      </c>
      <c r="B11" s="65">
        <v>65</v>
      </c>
      <c r="C11" s="65" t="s">
        <v>422</v>
      </c>
      <c r="D11" s="65" t="s">
        <v>623</v>
      </c>
      <c r="E11" s="65">
        <v>50</v>
      </c>
      <c r="F11" s="65" t="s">
        <v>32</v>
      </c>
      <c r="G11" s="65" t="s">
        <v>174</v>
      </c>
      <c r="H11" s="65">
        <v>2</v>
      </c>
      <c r="I11" s="65" t="s">
        <v>144</v>
      </c>
      <c r="J11" s="65">
        <v>2</v>
      </c>
      <c r="K11" s="65">
        <v>90.2</v>
      </c>
      <c r="L11" s="65" t="s">
        <v>643</v>
      </c>
      <c r="M11" s="65" t="s">
        <v>420</v>
      </c>
      <c r="N11" s="65">
        <v>39274</v>
      </c>
      <c r="O11" s="65">
        <v>39415</v>
      </c>
      <c r="P11" s="66">
        <v>0.37808219178082192</v>
      </c>
    </row>
    <row r="12" spans="1:26">
      <c r="A12" s="65" t="s">
        <v>472</v>
      </c>
      <c r="B12" s="65">
        <v>65</v>
      </c>
      <c r="C12" s="65" t="s">
        <v>422</v>
      </c>
      <c r="D12" s="65" t="s">
        <v>623</v>
      </c>
      <c r="E12" s="65">
        <v>56</v>
      </c>
      <c r="F12" s="65" t="s">
        <v>32</v>
      </c>
      <c r="G12" s="65" t="s">
        <v>473</v>
      </c>
      <c r="H12" s="65">
        <v>3</v>
      </c>
      <c r="I12" s="65" t="s">
        <v>474</v>
      </c>
      <c r="J12" s="65">
        <v>6</v>
      </c>
      <c r="K12" s="65">
        <v>89.2</v>
      </c>
      <c r="L12" s="65" t="s">
        <v>643</v>
      </c>
      <c r="M12" s="65" t="s">
        <v>243</v>
      </c>
      <c r="N12" s="65">
        <v>34063</v>
      </c>
      <c r="O12" s="65">
        <v>38097</v>
      </c>
      <c r="P12" s="66">
        <v>10.893150684931507</v>
      </c>
    </row>
    <row r="13" spans="1:26">
      <c r="A13" s="65" t="s">
        <v>183</v>
      </c>
      <c r="B13" s="65">
        <v>65</v>
      </c>
      <c r="C13" s="65" t="s">
        <v>422</v>
      </c>
      <c r="D13" s="65" t="s">
        <v>623</v>
      </c>
      <c r="E13" s="65">
        <v>45</v>
      </c>
      <c r="F13" s="65" t="s">
        <v>36</v>
      </c>
      <c r="G13" s="65" t="s">
        <v>165</v>
      </c>
      <c r="H13" s="65">
        <v>5</v>
      </c>
      <c r="I13" s="65" t="s">
        <v>302</v>
      </c>
      <c r="J13" s="65">
        <v>6</v>
      </c>
      <c r="K13" s="65">
        <v>87.1</v>
      </c>
      <c r="L13" s="65" t="s">
        <v>643</v>
      </c>
      <c r="M13" s="65" t="s">
        <v>579</v>
      </c>
      <c r="N13" s="65" t="s">
        <v>41</v>
      </c>
      <c r="O13" s="65">
        <v>39383</v>
      </c>
      <c r="P13" s="66">
        <v>0</v>
      </c>
    </row>
    <row r="14" spans="1:26">
      <c r="A14" s="65" t="s">
        <v>470</v>
      </c>
      <c r="B14" s="65">
        <v>65</v>
      </c>
      <c r="C14" s="65" t="s">
        <v>422</v>
      </c>
      <c r="D14" s="65" t="s">
        <v>623</v>
      </c>
      <c r="E14" s="65">
        <v>51</v>
      </c>
      <c r="F14" s="65" t="s">
        <v>36</v>
      </c>
      <c r="G14" s="65" t="s">
        <v>174</v>
      </c>
      <c r="H14" s="65">
        <v>2</v>
      </c>
      <c r="I14" s="65" t="s">
        <v>471</v>
      </c>
      <c r="J14" s="65">
        <v>4</v>
      </c>
      <c r="K14" s="65">
        <v>80.8</v>
      </c>
      <c r="L14" s="65" t="s">
        <v>644</v>
      </c>
      <c r="M14" s="65" t="s">
        <v>579</v>
      </c>
      <c r="N14" s="65">
        <v>33420</v>
      </c>
      <c r="O14" s="65">
        <v>38125</v>
      </c>
      <c r="P14" s="66">
        <v>12.704109589041096</v>
      </c>
    </row>
    <row r="15" spans="1:26">
      <c r="A15" s="65" t="s">
        <v>180</v>
      </c>
      <c r="B15" s="65">
        <v>65</v>
      </c>
      <c r="C15" s="65" t="s">
        <v>422</v>
      </c>
      <c r="D15" s="65" t="s">
        <v>623</v>
      </c>
      <c r="E15" s="65">
        <v>62</v>
      </c>
      <c r="F15" s="65" t="s">
        <v>36</v>
      </c>
      <c r="G15" s="65" t="s">
        <v>174</v>
      </c>
      <c r="H15" s="65">
        <v>2</v>
      </c>
      <c r="I15" s="65" t="s">
        <v>483</v>
      </c>
      <c r="J15" s="65">
        <v>3</v>
      </c>
      <c r="K15" s="65">
        <v>80.400000000000006</v>
      </c>
      <c r="L15" s="65" t="s">
        <v>644</v>
      </c>
      <c r="M15" s="65" t="s">
        <v>595</v>
      </c>
      <c r="N15" s="65">
        <v>37765</v>
      </c>
      <c r="O15" s="65">
        <v>38952</v>
      </c>
      <c r="P15" s="66">
        <v>3.2027397260273971</v>
      </c>
    </row>
    <row r="16" spans="1:26">
      <c r="A16" s="65" t="s">
        <v>465</v>
      </c>
      <c r="B16" s="65">
        <v>65</v>
      </c>
      <c r="C16" s="65" t="s">
        <v>422</v>
      </c>
      <c r="D16" s="65" t="s">
        <v>623</v>
      </c>
      <c r="E16" s="65">
        <v>47</v>
      </c>
      <c r="F16" s="65" t="s">
        <v>32</v>
      </c>
      <c r="G16" s="65" t="s">
        <v>466</v>
      </c>
      <c r="H16" s="65">
        <v>3</v>
      </c>
      <c r="I16" s="65" t="s">
        <v>467</v>
      </c>
      <c r="J16" s="65">
        <v>2</v>
      </c>
      <c r="K16" s="65">
        <v>77.2</v>
      </c>
      <c r="L16" s="65" t="s">
        <v>644</v>
      </c>
      <c r="M16" s="65" t="s">
        <v>513</v>
      </c>
      <c r="N16" s="65">
        <v>36492</v>
      </c>
      <c r="O16" s="65">
        <v>38083</v>
      </c>
      <c r="P16" s="66">
        <v>4.2958904109589042</v>
      </c>
    </row>
    <row r="17" spans="1:16">
      <c r="A17" s="65" t="s">
        <v>479</v>
      </c>
      <c r="B17" s="65">
        <v>65</v>
      </c>
      <c r="C17" s="65" t="s">
        <v>422</v>
      </c>
      <c r="D17" s="65" t="s">
        <v>623</v>
      </c>
      <c r="E17" s="65">
        <v>55</v>
      </c>
      <c r="F17" s="65" t="s">
        <v>32</v>
      </c>
      <c r="G17" s="65" t="s">
        <v>345</v>
      </c>
      <c r="H17" s="65">
        <v>3</v>
      </c>
      <c r="I17" s="65" t="s">
        <v>410</v>
      </c>
      <c r="J17" s="65">
        <v>3</v>
      </c>
      <c r="K17" s="65">
        <v>74.8</v>
      </c>
      <c r="L17" s="65" t="s">
        <v>644</v>
      </c>
      <c r="M17" s="65" t="s">
        <v>411</v>
      </c>
      <c r="N17" s="65">
        <v>38358</v>
      </c>
      <c r="O17" s="65">
        <v>38589</v>
      </c>
      <c r="P17" s="66">
        <v>0.62739726027397258</v>
      </c>
    </row>
    <row r="18" spans="1:16">
      <c r="A18" s="65" t="s">
        <v>464</v>
      </c>
      <c r="B18" s="65">
        <v>65</v>
      </c>
      <c r="C18" s="65" t="s">
        <v>422</v>
      </c>
      <c r="D18" s="65" t="s">
        <v>623</v>
      </c>
      <c r="E18" s="65">
        <v>74</v>
      </c>
      <c r="F18" s="65" t="s">
        <v>36</v>
      </c>
      <c r="G18" s="65" t="s">
        <v>174</v>
      </c>
      <c r="H18" s="65">
        <v>2</v>
      </c>
      <c r="I18" s="65" t="s">
        <v>528</v>
      </c>
      <c r="J18" s="65">
        <v>2</v>
      </c>
      <c r="K18" s="65">
        <v>59.5</v>
      </c>
      <c r="L18" s="65" t="s">
        <v>645</v>
      </c>
      <c r="M18" s="65" t="s">
        <v>162</v>
      </c>
      <c r="N18" s="65">
        <v>36640</v>
      </c>
      <c r="O18" s="65">
        <v>38061</v>
      </c>
      <c r="P18" s="66">
        <v>3.8383561643835615</v>
      </c>
    </row>
    <row r="19" spans="1:16">
      <c r="A19" s="65" t="s">
        <v>14</v>
      </c>
      <c r="B19" s="65">
        <v>65</v>
      </c>
      <c r="C19" s="65" t="s">
        <v>422</v>
      </c>
      <c r="D19" s="65" t="s">
        <v>623</v>
      </c>
      <c r="E19" s="65">
        <v>72</v>
      </c>
      <c r="F19" s="65" t="s">
        <v>32</v>
      </c>
      <c r="G19" s="65" t="s">
        <v>165</v>
      </c>
      <c r="H19" s="65">
        <v>3</v>
      </c>
      <c r="I19" s="65" t="s">
        <v>416</v>
      </c>
      <c r="J19" s="65">
        <v>7</v>
      </c>
      <c r="K19" s="65">
        <v>53.8</v>
      </c>
      <c r="L19" s="65" t="s">
        <v>645</v>
      </c>
      <c r="M19" s="65" t="s">
        <v>588</v>
      </c>
      <c r="N19" s="65">
        <v>36862</v>
      </c>
      <c r="O19" s="65">
        <v>38889</v>
      </c>
      <c r="P19" s="66">
        <v>5.4767123287671229</v>
      </c>
    </row>
    <row r="20" spans="1:16">
      <c r="A20" s="65" t="s">
        <v>260</v>
      </c>
      <c r="B20" s="65">
        <v>65</v>
      </c>
      <c r="C20" s="65" t="s">
        <v>422</v>
      </c>
      <c r="D20" s="65" t="s">
        <v>623</v>
      </c>
      <c r="E20" s="65">
        <v>63</v>
      </c>
      <c r="F20" s="65" t="s">
        <v>36</v>
      </c>
      <c r="G20" s="65" t="s">
        <v>466</v>
      </c>
      <c r="H20" s="65">
        <v>3</v>
      </c>
      <c r="I20" s="65" t="s">
        <v>603</v>
      </c>
      <c r="J20" s="65">
        <v>3</v>
      </c>
      <c r="K20" s="65">
        <v>52.4</v>
      </c>
      <c r="L20" s="65" t="s">
        <v>645</v>
      </c>
      <c r="M20" s="65" t="s">
        <v>579</v>
      </c>
      <c r="N20" s="65">
        <v>38908</v>
      </c>
      <c r="O20" s="65">
        <v>39168</v>
      </c>
      <c r="P20" s="66">
        <v>0.70410958904109588</v>
      </c>
    </row>
    <row r="21" spans="1:16">
      <c r="A21" s="65" t="s">
        <v>261</v>
      </c>
      <c r="B21" s="65">
        <v>65</v>
      </c>
      <c r="C21" s="65" t="s">
        <v>422</v>
      </c>
      <c r="D21" s="65" t="s">
        <v>623</v>
      </c>
      <c r="E21" s="65">
        <v>53</v>
      </c>
      <c r="F21" s="65" t="s">
        <v>32</v>
      </c>
      <c r="G21" s="65" t="s">
        <v>326</v>
      </c>
      <c r="H21" s="65">
        <v>4</v>
      </c>
      <c r="I21" s="65" t="s">
        <v>146</v>
      </c>
      <c r="J21" s="65">
        <v>7</v>
      </c>
      <c r="K21" s="65">
        <v>50.4</v>
      </c>
      <c r="L21" s="65" t="s">
        <v>645</v>
      </c>
      <c r="M21" s="65" t="s">
        <v>39</v>
      </c>
      <c r="N21" s="65">
        <v>38045</v>
      </c>
      <c r="O21" s="65">
        <v>39142</v>
      </c>
      <c r="P21" s="66">
        <v>2.967123287671233</v>
      </c>
    </row>
    <row r="22" spans="1:16">
      <c r="A22" s="65" t="s">
        <v>15</v>
      </c>
      <c r="B22" s="65">
        <v>65</v>
      </c>
      <c r="C22" s="65" t="s">
        <v>422</v>
      </c>
      <c r="D22" s="65" t="s">
        <v>623</v>
      </c>
      <c r="E22" s="65">
        <v>44</v>
      </c>
      <c r="F22" s="65" t="s">
        <v>36</v>
      </c>
      <c r="G22" s="65" t="s">
        <v>466</v>
      </c>
      <c r="H22" s="65">
        <v>3</v>
      </c>
      <c r="I22" s="65" t="s">
        <v>471</v>
      </c>
      <c r="J22" s="65">
        <v>4</v>
      </c>
      <c r="K22" s="65">
        <v>50.1</v>
      </c>
      <c r="L22" s="65" t="s">
        <v>645</v>
      </c>
      <c r="M22" s="65" t="s">
        <v>589</v>
      </c>
      <c r="N22" s="65">
        <v>38055</v>
      </c>
      <c r="O22" s="65">
        <v>38965</v>
      </c>
      <c r="P22" s="66">
        <v>2.4547945205479453</v>
      </c>
    </row>
    <row r="23" spans="1:16">
      <c r="A23" s="67" t="s">
        <v>77</v>
      </c>
      <c r="B23" s="67">
        <v>65</v>
      </c>
      <c r="C23" s="67" t="s">
        <v>422</v>
      </c>
      <c r="D23" s="67" t="s">
        <v>623</v>
      </c>
      <c r="E23" s="67">
        <v>53</v>
      </c>
      <c r="F23" s="67" t="s">
        <v>36</v>
      </c>
      <c r="G23" s="67" t="s">
        <v>165</v>
      </c>
      <c r="H23" s="67">
        <v>5</v>
      </c>
      <c r="I23" s="67" t="s">
        <v>612</v>
      </c>
      <c r="J23" s="67">
        <v>7</v>
      </c>
      <c r="K23" s="67">
        <v>100</v>
      </c>
      <c r="L23" s="67" t="s">
        <v>648</v>
      </c>
      <c r="M23" s="67" t="s">
        <v>370</v>
      </c>
      <c r="N23" s="67" t="s">
        <v>623</v>
      </c>
      <c r="O23" s="67">
        <v>0</v>
      </c>
      <c r="P23" s="67" t="s">
        <v>370</v>
      </c>
    </row>
    <row r="24" spans="1:16">
      <c r="A24" s="65" t="s">
        <v>83</v>
      </c>
      <c r="B24" s="65">
        <v>65</v>
      </c>
      <c r="C24" s="65" t="s">
        <v>422</v>
      </c>
      <c r="D24" s="65" t="s">
        <v>623</v>
      </c>
      <c r="E24" s="65">
        <v>55</v>
      </c>
      <c r="F24" s="65" t="s">
        <v>36</v>
      </c>
      <c r="G24" s="65" t="s">
        <v>336</v>
      </c>
      <c r="H24" s="65">
        <v>7</v>
      </c>
      <c r="I24" s="65" t="s">
        <v>469</v>
      </c>
      <c r="J24" s="65">
        <v>7</v>
      </c>
      <c r="K24" s="65">
        <v>100</v>
      </c>
      <c r="L24" s="65" t="s">
        <v>648</v>
      </c>
      <c r="M24" s="65" t="s">
        <v>370</v>
      </c>
      <c r="N24" s="65" t="s">
        <v>623</v>
      </c>
      <c r="O24" s="65">
        <v>0</v>
      </c>
      <c r="P24" s="65" t="s">
        <v>370</v>
      </c>
    </row>
    <row r="25" spans="1:16">
      <c r="A25" s="65" t="s">
        <v>265</v>
      </c>
      <c r="B25" s="65">
        <v>65</v>
      </c>
      <c r="C25" s="65" t="s">
        <v>422</v>
      </c>
      <c r="D25" s="65" t="s">
        <v>623</v>
      </c>
      <c r="E25" s="65">
        <v>57</v>
      </c>
      <c r="F25" s="65" t="s">
        <v>36</v>
      </c>
      <c r="G25" s="65" t="s">
        <v>336</v>
      </c>
      <c r="H25" s="65">
        <v>7</v>
      </c>
      <c r="I25" s="65" t="s">
        <v>439</v>
      </c>
      <c r="J25" s="65">
        <v>7</v>
      </c>
      <c r="K25" s="65">
        <v>99.6</v>
      </c>
      <c r="L25" s="65" t="s">
        <v>648</v>
      </c>
      <c r="M25" s="65" t="s">
        <v>370</v>
      </c>
      <c r="N25" s="65" t="s">
        <v>623</v>
      </c>
      <c r="O25" s="65">
        <v>0</v>
      </c>
      <c r="P25" s="65" t="s">
        <v>370</v>
      </c>
    </row>
    <row r="26" spans="1:16">
      <c r="A26" s="65" t="s">
        <v>94</v>
      </c>
      <c r="B26" s="65">
        <v>65</v>
      </c>
      <c r="C26" s="65" t="s">
        <v>422</v>
      </c>
      <c r="D26" s="65" t="s">
        <v>623</v>
      </c>
      <c r="E26" s="65">
        <v>55</v>
      </c>
      <c r="F26" s="65" t="s">
        <v>32</v>
      </c>
      <c r="G26" s="65" t="s">
        <v>174</v>
      </c>
      <c r="H26" s="65">
        <v>2</v>
      </c>
      <c r="I26" s="65" t="s">
        <v>563</v>
      </c>
      <c r="J26" s="65">
        <v>4</v>
      </c>
      <c r="K26" s="65">
        <v>99.4</v>
      </c>
      <c r="L26" s="65" t="s">
        <v>648</v>
      </c>
      <c r="M26" s="65" t="s">
        <v>370</v>
      </c>
      <c r="N26" s="65" t="s">
        <v>623</v>
      </c>
      <c r="O26" s="65">
        <v>0</v>
      </c>
      <c r="P26" s="65" t="s">
        <v>370</v>
      </c>
    </row>
    <row r="27" spans="1:16">
      <c r="A27" s="65" t="s">
        <v>87</v>
      </c>
      <c r="B27" s="65">
        <v>65</v>
      </c>
      <c r="C27" s="65" t="s">
        <v>422</v>
      </c>
      <c r="D27" s="65" t="s">
        <v>623</v>
      </c>
      <c r="E27" s="65">
        <v>56</v>
      </c>
      <c r="F27" s="65" t="s">
        <v>32</v>
      </c>
      <c r="G27" s="65" t="s">
        <v>165</v>
      </c>
      <c r="H27" s="65">
        <v>5</v>
      </c>
      <c r="I27" s="65" t="s">
        <v>641</v>
      </c>
      <c r="J27" s="65">
        <v>6</v>
      </c>
      <c r="K27" s="65">
        <v>99.2</v>
      </c>
      <c r="L27" s="65" t="s">
        <v>648</v>
      </c>
      <c r="M27" s="65" t="s">
        <v>370</v>
      </c>
      <c r="N27" s="65" t="s">
        <v>623</v>
      </c>
      <c r="O27" s="65">
        <v>0</v>
      </c>
      <c r="P27" s="65" t="s">
        <v>370</v>
      </c>
    </row>
    <row r="28" spans="1:16">
      <c r="A28" s="65" t="s">
        <v>103</v>
      </c>
      <c r="B28" s="65">
        <v>65</v>
      </c>
      <c r="C28" s="65" t="s">
        <v>422</v>
      </c>
      <c r="D28" s="65" t="s">
        <v>623</v>
      </c>
      <c r="E28" s="65">
        <v>52</v>
      </c>
      <c r="F28" s="65" t="s">
        <v>32</v>
      </c>
      <c r="G28" s="65" t="s">
        <v>326</v>
      </c>
      <c r="H28" s="65">
        <v>4</v>
      </c>
      <c r="I28" s="65" t="s">
        <v>545</v>
      </c>
      <c r="J28" s="65">
        <v>4</v>
      </c>
      <c r="K28" s="65">
        <v>99.1</v>
      </c>
      <c r="L28" s="65" t="s">
        <v>648</v>
      </c>
      <c r="M28" s="65" t="s">
        <v>370</v>
      </c>
      <c r="N28" s="65" t="s">
        <v>623</v>
      </c>
      <c r="O28" s="65">
        <v>0</v>
      </c>
      <c r="P28" s="65" t="s">
        <v>370</v>
      </c>
    </row>
    <row r="29" spans="1:16">
      <c r="A29" s="65" t="s">
        <v>76</v>
      </c>
      <c r="B29" s="65">
        <v>65</v>
      </c>
      <c r="C29" s="65" t="s">
        <v>422</v>
      </c>
      <c r="D29" s="65" t="s">
        <v>623</v>
      </c>
      <c r="E29" s="65">
        <v>66</v>
      </c>
      <c r="F29" s="65" t="s">
        <v>32</v>
      </c>
      <c r="G29" s="65" t="s">
        <v>466</v>
      </c>
      <c r="H29" s="65">
        <v>3</v>
      </c>
      <c r="I29" s="65" t="s">
        <v>453</v>
      </c>
      <c r="J29" s="65">
        <v>3</v>
      </c>
      <c r="K29" s="65">
        <v>98.8</v>
      </c>
      <c r="L29" s="65" t="s">
        <v>648</v>
      </c>
      <c r="M29" s="65" t="s">
        <v>370</v>
      </c>
      <c r="N29" s="65" t="s">
        <v>623</v>
      </c>
      <c r="O29" s="65">
        <v>0</v>
      </c>
      <c r="P29" s="65" t="s">
        <v>370</v>
      </c>
    </row>
    <row r="30" spans="1:16">
      <c r="A30" s="65" t="s">
        <v>79</v>
      </c>
      <c r="B30" s="65">
        <v>65</v>
      </c>
      <c r="C30" s="65" t="s">
        <v>422</v>
      </c>
      <c r="D30" s="65" t="s">
        <v>623</v>
      </c>
      <c r="E30" s="65">
        <v>44</v>
      </c>
      <c r="F30" s="65" t="s">
        <v>32</v>
      </c>
      <c r="G30" s="65" t="s">
        <v>174</v>
      </c>
      <c r="H30" s="65">
        <v>2</v>
      </c>
      <c r="I30" s="65" t="s">
        <v>445</v>
      </c>
      <c r="J30" s="65">
        <v>2</v>
      </c>
      <c r="K30" s="65">
        <v>98.8</v>
      </c>
      <c r="L30" s="65" t="s">
        <v>648</v>
      </c>
      <c r="M30" s="65" t="s">
        <v>370</v>
      </c>
      <c r="N30" s="65" t="s">
        <v>623</v>
      </c>
      <c r="O30" s="65">
        <v>0</v>
      </c>
      <c r="P30" s="65" t="s">
        <v>370</v>
      </c>
    </row>
    <row r="31" spans="1:16">
      <c r="A31" s="65" t="s">
        <v>84</v>
      </c>
      <c r="B31" s="65">
        <v>65</v>
      </c>
      <c r="C31" s="65" t="s">
        <v>422</v>
      </c>
      <c r="D31" s="65" t="s">
        <v>623</v>
      </c>
      <c r="E31" s="65">
        <v>52</v>
      </c>
      <c r="F31" s="65" t="s">
        <v>36</v>
      </c>
      <c r="G31" s="65" t="s">
        <v>336</v>
      </c>
      <c r="H31" s="65">
        <v>7</v>
      </c>
      <c r="I31" s="65" t="s">
        <v>301</v>
      </c>
      <c r="J31" s="65">
        <v>7</v>
      </c>
      <c r="K31" s="65">
        <v>98.8</v>
      </c>
      <c r="L31" s="65" t="s">
        <v>648</v>
      </c>
      <c r="M31" s="65" t="s">
        <v>370</v>
      </c>
      <c r="N31" s="65" t="s">
        <v>623</v>
      </c>
      <c r="O31" s="65">
        <v>0</v>
      </c>
      <c r="P31" s="65" t="s">
        <v>370</v>
      </c>
    </row>
    <row r="32" spans="1:16">
      <c r="A32" s="65" t="s">
        <v>90</v>
      </c>
      <c r="B32" s="65">
        <v>65</v>
      </c>
      <c r="C32" s="65" t="s">
        <v>422</v>
      </c>
      <c r="D32" s="65" t="s">
        <v>623</v>
      </c>
      <c r="E32" s="65">
        <v>71</v>
      </c>
      <c r="F32" s="65" t="s">
        <v>36</v>
      </c>
      <c r="G32" s="65" t="s">
        <v>326</v>
      </c>
      <c r="H32" s="65">
        <v>4</v>
      </c>
      <c r="I32" s="65" t="s">
        <v>335</v>
      </c>
      <c r="J32" s="65">
        <v>3</v>
      </c>
      <c r="K32" s="65">
        <v>98.8</v>
      </c>
      <c r="L32" s="65" t="s">
        <v>648</v>
      </c>
      <c r="M32" s="65" t="s">
        <v>370</v>
      </c>
      <c r="N32" s="65" t="s">
        <v>623</v>
      </c>
      <c r="O32" s="65">
        <v>0</v>
      </c>
      <c r="P32" s="65" t="s">
        <v>370</v>
      </c>
    </row>
    <row r="33" spans="1:16">
      <c r="A33" s="65" t="s">
        <v>101</v>
      </c>
      <c r="B33" s="65">
        <v>65</v>
      </c>
      <c r="C33" s="65" t="s">
        <v>422</v>
      </c>
      <c r="D33" s="65" t="s">
        <v>623</v>
      </c>
      <c r="E33" s="65">
        <v>45</v>
      </c>
      <c r="F33" s="65" t="s">
        <v>36</v>
      </c>
      <c r="G33" s="65" t="s">
        <v>543</v>
      </c>
      <c r="H33" s="65">
        <v>5</v>
      </c>
      <c r="I33" s="65" t="s">
        <v>544</v>
      </c>
      <c r="J33" s="65">
        <v>4</v>
      </c>
      <c r="K33" s="65">
        <v>98.8</v>
      </c>
      <c r="L33" s="65" t="s">
        <v>648</v>
      </c>
      <c r="M33" s="65" t="s">
        <v>370</v>
      </c>
      <c r="N33" s="65" t="s">
        <v>623</v>
      </c>
      <c r="O33" s="65">
        <v>0</v>
      </c>
      <c r="P33" s="65" t="s">
        <v>370</v>
      </c>
    </row>
    <row r="34" spans="1:16">
      <c r="A34" s="65" t="s">
        <v>630</v>
      </c>
      <c r="B34" s="65">
        <v>65</v>
      </c>
      <c r="C34" s="65" t="s">
        <v>422</v>
      </c>
      <c r="D34" s="65" t="s">
        <v>623</v>
      </c>
      <c r="E34" s="65">
        <v>46</v>
      </c>
      <c r="F34" s="65" t="s">
        <v>36</v>
      </c>
      <c r="G34" s="65" t="s">
        <v>174</v>
      </c>
      <c r="H34" s="65">
        <v>2</v>
      </c>
      <c r="I34" s="65" t="s">
        <v>634</v>
      </c>
      <c r="J34" s="65">
        <v>4</v>
      </c>
      <c r="K34" s="65">
        <v>98.5</v>
      </c>
      <c r="L34" s="65" t="s">
        <v>648</v>
      </c>
      <c r="M34" s="65" t="s">
        <v>370</v>
      </c>
      <c r="N34" s="65" t="s">
        <v>623</v>
      </c>
      <c r="O34" s="65">
        <v>39788</v>
      </c>
      <c r="P34" s="65" t="s">
        <v>370</v>
      </c>
    </row>
    <row r="35" spans="1:16">
      <c r="A35" s="65" t="s">
        <v>95</v>
      </c>
      <c r="B35" s="65">
        <v>65</v>
      </c>
      <c r="C35" s="65" t="s">
        <v>422</v>
      </c>
      <c r="D35" s="65" t="s">
        <v>623</v>
      </c>
      <c r="E35" s="65">
        <v>52</v>
      </c>
      <c r="F35" s="65" t="s">
        <v>32</v>
      </c>
      <c r="G35" s="65" t="s">
        <v>541</v>
      </c>
      <c r="H35" s="65">
        <v>3</v>
      </c>
      <c r="I35" s="65" t="s">
        <v>542</v>
      </c>
      <c r="J35" s="65">
        <v>4</v>
      </c>
      <c r="K35" s="65">
        <v>98.2</v>
      </c>
      <c r="L35" s="65" t="s">
        <v>648</v>
      </c>
      <c r="M35" s="65" t="s">
        <v>370</v>
      </c>
      <c r="N35" s="65" t="s">
        <v>623</v>
      </c>
      <c r="O35" s="65">
        <v>0</v>
      </c>
      <c r="P35" s="65" t="s">
        <v>370</v>
      </c>
    </row>
    <row r="36" spans="1:16">
      <c r="A36" s="65" t="s">
        <v>264</v>
      </c>
      <c r="B36" s="65">
        <v>65</v>
      </c>
      <c r="C36" s="65" t="s">
        <v>422</v>
      </c>
      <c r="D36" s="65" t="s">
        <v>623</v>
      </c>
      <c r="E36" s="65">
        <v>56</v>
      </c>
      <c r="F36" s="65" t="s">
        <v>36</v>
      </c>
      <c r="G36" s="65" t="s">
        <v>326</v>
      </c>
      <c r="H36" s="65">
        <v>4</v>
      </c>
      <c r="I36" s="65" t="s">
        <v>484</v>
      </c>
      <c r="J36" s="65">
        <v>4</v>
      </c>
      <c r="K36" s="65">
        <v>98</v>
      </c>
      <c r="L36" s="65" t="s">
        <v>648</v>
      </c>
      <c r="M36" s="65" t="s">
        <v>370</v>
      </c>
      <c r="N36" s="65" t="s">
        <v>623</v>
      </c>
      <c r="O36" s="65">
        <v>0</v>
      </c>
      <c r="P36" s="65" t="s">
        <v>370</v>
      </c>
    </row>
    <row r="37" spans="1:16">
      <c r="A37" s="65" t="s">
        <v>104</v>
      </c>
      <c r="B37" s="65">
        <v>65</v>
      </c>
      <c r="C37" s="65" t="s">
        <v>422</v>
      </c>
      <c r="D37" s="65" t="s">
        <v>623</v>
      </c>
      <c r="E37" s="65">
        <v>47</v>
      </c>
      <c r="F37" s="65" t="s">
        <v>36</v>
      </c>
      <c r="G37" s="65" t="s">
        <v>466</v>
      </c>
      <c r="H37" s="65">
        <v>3</v>
      </c>
      <c r="I37" s="65" t="s">
        <v>546</v>
      </c>
      <c r="J37" s="65">
        <v>4</v>
      </c>
      <c r="K37" s="65">
        <v>98</v>
      </c>
      <c r="L37" s="65" t="s">
        <v>648</v>
      </c>
      <c r="M37" s="65" t="s">
        <v>370</v>
      </c>
      <c r="N37" s="65" t="s">
        <v>623</v>
      </c>
      <c r="O37" s="65">
        <v>0</v>
      </c>
      <c r="P37" s="65" t="s">
        <v>370</v>
      </c>
    </row>
    <row r="38" spans="1:16">
      <c r="A38" s="65" t="s">
        <v>88</v>
      </c>
      <c r="B38" s="65">
        <v>65</v>
      </c>
      <c r="C38" s="65" t="s">
        <v>422</v>
      </c>
      <c r="D38" s="65" t="s">
        <v>623</v>
      </c>
      <c r="E38" s="65">
        <v>53</v>
      </c>
      <c r="F38" s="65" t="s">
        <v>36</v>
      </c>
      <c r="G38" s="65" t="s">
        <v>147</v>
      </c>
      <c r="H38" s="65">
        <v>1</v>
      </c>
      <c r="I38" s="65" t="s">
        <v>148</v>
      </c>
      <c r="J38" s="65">
        <v>3</v>
      </c>
      <c r="K38" s="65">
        <v>97.6</v>
      </c>
      <c r="L38" s="65" t="s">
        <v>648</v>
      </c>
      <c r="M38" s="65" t="s">
        <v>370</v>
      </c>
      <c r="N38" s="65" t="s">
        <v>623</v>
      </c>
      <c r="O38" s="65">
        <v>0</v>
      </c>
      <c r="P38" s="65" t="s">
        <v>370</v>
      </c>
    </row>
    <row r="39" spans="1:16">
      <c r="A39" s="65" t="s">
        <v>89</v>
      </c>
      <c r="B39" s="65">
        <v>65</v>
      </c>
      <c r="C39" s="65" t="s">
        <v>422</v>
      </c>
      <c r="D39" s="65" t="s">
        <v>623</v>
      </c>
      <c r="E39" s="65">
        <v>56</v>
      </c>
      <c r="F39" s="65" t="s">
        <v>36</v>
      </c>
      <c r="G39" s="65" t="s">
        <v>326</v>
      </c>
      <c r="H39" s="65">
        <v>4</v>
      </c>
      <c r="I39" s="65" t="s">
        <v>334</v>
      </c>
      <c r="J39" s="65">
        <v>7</v>
      </c>
      <c r="K39" s="65">
        <v>95.5</v>
      </c>
      <c r="L39" s="65" t="s">
        <v>648</v>
      </c>
      <c r="M39" s="65" t="s">
        <v>370</v>
      </c>
      <c r="N39" s="65" t="s">
        <v>623</v>
      </c>
      <c r="O39" s="65">
        <v>0</v>
      </c>
      <c r="P39" s="65" t="s">
        <v>370</v>
      </c>
    </row>
    <row r="40" spans="1:16">
      <c r="A40" s="65" t="s">
        <v>176</v>
      </c>
      <c r="B40" s="65">
        <v>65</v>
      </c>
      <c r="C40" s="65" t="s">
        <v>422</v>
      </c>
      <c r="D40" s="65" t="s">
        <v>623</v>
      </c>
      <c r="E40" s="65">
        <v>61</v>
      </c>
      <c r="F40" s="65" t="s">
        <v>36</v>
      </c>
      <c r="G40" s="65" t="s">
        <v>628</v>
      </c>
      <c r="H40" s="65">
        <v>3</v>
      </c>
      <c r="I40" s="65" t="s">
        <v>506</v>
      </c>
      <c r="J40" s="65">
        <v>3</v>
      </c>
      <c r="K40" s="65">
        <v>94.7</v>
      </c>
      <c r="L40" s="65" t="s">
        <v>648</v>
      </c>
      <c r="M40" s="65" t="s">
        <v>370</v>
      </c>
      <c r="N40" s="65" t="s">
        <v>623</v>
      </c>
      <c r="O40" s="65">
        <v>0</v>
      </c>
      <c r="P40" s="65" t="s">
        <v>370</v>
      </c>
    </row>
    <row r="41" spans="1:16">
      <c r="A41" s="67" t="s">
        <v>171</v>
      </c>
      <c r="B41" s="67">
        <v>65</v>
      </c>
      <c r="C41" s="67" t="s">
        <v>422</v>
      </c>
      <c r="D41" s="67" t="s">
        <v>623</v>
      </c>
      <c r="E41" s="67">
        <v>70</v>
      </c>
      <c r="F41" s="67" t="s">
        <v>32</v>
      </c>
      <c r="G41" s="67" t="s">
        <v>37</v>
      </c>
      <c r="H41" s="67">
        <v>6</v>
      </c>
      <c r="I41" s="67" t="s">
        <v>172</v>
      </c>
      <c r="J41" s="67">
        <v>3</v>
      </c>
      <c r="K41" s="67">
        <v>97.7</v>
      </c>
      <c r="L41" s="67" t="s">
        <v>647</v>
      </c>
      <c r="M41" s="67" t="s">
        <v>73</v>
      </c>
      <c r="N41" s="67">
        <v>37601</v>
      </c>
      <c r="O41" s="67">
        <v>37951</v>
      </c>
      <c r="P41" s="68">
        <v>0.9452054794520548</v>
      </c>
    </row>
    <row r="42" spans="1:16">
      <c r="A42" s="65" t="s">
        <v>360</v>
      </c>
      <c r="B42" s="65">
        <v>65</v>
      </c>
      <c r="C42" s="65" t="s">
        <v>422</v>
      </c>
      <c r="D42" s="65" t="s">
        <v>623</v>
      </c>
      <c r="E42" s="65">
        <v>50</v>
      </c>
      <c r="F42" s="65" t="s">
        <v>32</v>
      </c>
      <c r="G42" s="65" t="s">
        <v>345</v>
      </c>
      <c r="H42" s="65">
        <v>3</v>
      </c>
      <c r="I42" s="65" t="s">
        <v>361</v>
      </c>
      <c r="J42" s="65">
        <v>7</v>
      </c>
      <c r="K42" s="65">
        <v>95.8</v>
      </c>
      <c r="L42" s="65" t="s">
        <v>647</v>
      </c>
      <c r="M42" s="65" t="s">
        <v>349</v>
      </c>
      <c r="N42" s="65">
        <v>38564</v>
      </c>
      <c r="O42" s="65">
        <v>38714</v>
      </c>
      <c r="P42" s="66">
        <v>0.40547945205479452</v>
      </c>
    </row>
    <row r="43" spans="1:16">
      <c r="A43" s="65" t="s">
        <v>31</v>
      </c>
      <c r="B43" s="65">
        <v>65</v>
      </c>
      <c r="C43" s="65" t="s">
        <v>422</v>
      </c>
      <c r="D43" s="65" t="s">
        <v>623</v>
      </c>
      <c r="E43" s="65">
        <v>64</v>
      </c>
      <c r="F43" s="65" t="s">
        <v>32</v>
      </c>
      <c r="G43" s="65" t="s">
        <v>33</v>
      </c>
      <c r="H43" s="65">
        <v>7</v>
      </c>
      <c r="I43" s="65" t="s">
        <v>34</v>
      </c>
      <c r="J43" s="65">
        <v>7</v>
      </c>
      <c r="K43" s="65">
        <v>95.2</v>
      </c>
      <c r="L43" s="65" t="s">
        <v>647</v>
      </c>
      <c r="M43" s="65" t="s">
        <v>531</v>
      </c>
      <c r="N43" s="65">
        <v>37712</v>
      </c>
      <c r="O43" s="65">
        <v>37900</v>
      </c>
      <c r="P43" s="66">
        <v>0.5</v>
      </c>
    </row>
    <row r="44" spans="1:16">
      <c r="A44" s="65" t="s">
        <v>321</v>
      </c>
      <c r="B44" s="65">
        <v>65</v>
      </c>
      <c r="C44" s="65" t="s">
        <v>422</v>
      </c>
      <c r="D44" s="65" t="s">
        <v>623</v>
      </c>
      <c r="E44" s="65">
        <v>56</v>
      </c>
      <c r="F44" s="65" t="s">
        <v>36</v>
      </c>
      <c r="G44" s="65" t="s">
        <v>165</v>
      </c>
      <c r="H44" s="65">
        <v>5</v>
      </c>
      <c r="I44" s="65" t="s">
        <v>322</v>
      </c>
      <c r="J44" s="65">
        <v>7</v>
      </c>
      <c r="K44" s="65">
        <v>91.4</v>
      </c>
      <c r="L44" s="65" t="s">
        <v>643</v>
      </c>
      <c r="M44" s="65" t="s">
        <v>579</v>
      </c>
      <c r="N44" s="65">
        <v>36837</v>
      </c>
      <c r="O44" s="65">
        <v>38254</v>
      </c>
      <c r="P44" s="66">
        <v>3.8273972602739725</v>
      </c>
    </row>
    <row r="45" spans="1:16">
      <c r="A45" s="65" t="s">
        <v>342</v>
      </c>
      <c r="B45" s="65">
        <v>65</v>
      </c>
      <c r="C45" s="65" t="s">
        <v>422</v>
      </c>
      <c r="D45" s="65" t="s">
        <v>623</v>
      </c>
      <c r="E45" s="65">
        <v>61</v>
      </c>
      <c r="F45" s="65" t="s">
        <v>32</v>
      </c>
      <c r="G45" s="65" t="s">
        <v>326</v>
      </c>
      <c r="H45" s="65">
        <v>4</v>
      </c>
      <c r="I45" s="65" t="s">
        <v>343</v>
      </c>
      <c r="J45" s="65">
        <v>6</v>
      </c>
      <c r="K45" s="65">
        <v>90.5</v>
      </c>
      <c r="L45" s="65" t="s">
        <v>643</v>
      </c>
      <c r="M45" s="65" t="s">
        <v>308</v>
      </c>
      <c r="N45" s="65">
        <v>36825</v>
      </c>
      <c r="O45" s="65">
        <v>38572</v>
      </c>
      <c r="P45" s="66">
        <v>4.7178082191780826</v>
      </c>
    </row>
    <row r="46" spans="1:16">
      <c r="A46" s="65" t="s">
        <v>530</v>
      </c>
      <c r="B46" s="65">
        <v>65</v>
      </c>
      <c r="C46" s="65" t="s">
        <v>422</v>
      </c>
      <c r="D46" s="65" t="s">
        <v>623</v>
      </c>
      <c r="E46" s="65">
        <v>62</v>
      </c>
      <c r="F46" s="65" t="s">
        <v>32</v>
      </c>
      <c r="G46" s="65" t="s">
        <v>326</v>
      </c>
      <c r="H46" s="65">
        <v>4</v>
      </c>
      <c r="I46" s="65" t="s">
        <v>356</v>
      </c>
      <c r="J46" s="65">
        <v>5</v>
      </c>
      <c r="K46" s="65">
        <v>88.9</v>
      </c>
      <c r="L46" s="65" t="s">
        <v>643</v>
      </c>
      <c r="M46" s="65" t="s">
        <v>202</v>
      </c>
      <c r="N46" s="65">
        <v>35611</v>
      </c>
      <c r="O46" s="65">
        <v>38562</v>
      </c>
      <c r="P46" s="66">
        <v>7.9698630136986299</v>
      </c>
    </row>
    <row r="47" spans="1:16">
      <c r="A47" s="65" t="s">
        <v>323</v>
      </c>
      <c r="B47" s="65">
        <v>65</v>
      </c>
      <c r="C47" s="65" t="s">
        <v>422</v>
      </c>
      <c r="D47" s="65" t="s">
        <v>623</v>
      </c>
      <c r="E47" s="65">
        <v>47</v>
      </c>
      <c r="F47" s="65" t="s">
        <v>32</v>
      </c>
      <c r="G47" s="65" t="s">
        <v>174</v>
      </c>
      <c r="H47" s="65">
        <v>2</v>
      </c>
      <c r="I47" s="65" t="s">
        <v>324</v>
      </c>
      <c r="J47" s="65">
        <v>5</v>
      </c>
      <c r="K47" s="65">
        <v>87.8</v>
      </c>
      <c r="L47" s="65" t="s">
        <v>643</v>
      </c>
      <c r="M47" s="65" t="s">
        <v>580</v>
      </c>
      <c r="N47" s="65">
        <v>37537</v>
      </c>
      <c r="O47" s="65">
        <v>38093</v>
      </c>
      <c r="P47" s="66">
        <v>1.5013698630136987</v>
      </c>
    </row>
    <row r="48" spans="1:16">
      <c r="A48" s="65" t="s">
        <v>362</v>
      </c>
      <c r="B48" s="65">
        <v>65</v>
      </c>
      <c r="C48" s="65" t="s">
        <v>422</v>
      </c>
      <c r="D48" s="65" t="s">
        <v>623</v>
      </c>
      <c r="E48" s="65">
        <v>69</v>
      </c>
      <c r="F48" s="65" t="s">
        <v>36</v>
      </c>
      <c r="G48" s="65" t="s">
        <v>174</v>
      </c>
      <c r="H48" s="65">
        <v>2</v>
      </c>
      <c r="I48" s="65" t="s">
        <v>363</v>
      </c>
      <c r="J48" s="65">
        <v>4</v>
      </c>
      <c r="K48" s="65">
        <v>87.8</v>
      </c>
      <c r="L48" s="65" t="s">
        <v>643</v>
      </c>
      <c r="M48" s="65" t="s">
        <v>310</v>
      </c>
      <c r="N48" s="65">
        <v>38529</v>
      </c>
      <c r="O48" s="65">
        <v>38939</v>
      </c>
      <c r="P48" s="66">
        <v>1.106849315068493</v>
      </c>
    </row>
    <row r="49" spans="1:16">
      <c r="A49" s="65" t="s">
        <v>163</v>
      </c>
      <c r="B49" s="65">
        <v>65</v>
      </c>
      <c r="C49" s="65" t="s">
        <v>422</v>
      </c>
      <c r="D49" s="65" t="s">
        <v>623</v>
      </c>
      <c r="E49" s="65">
        <v>65</v>
      </c>
      <c r="F49" s="65" t="s">
        <v>32</v>
      </c>
      <c r="G49" s="65" t="s">
        <v>336</v>
      </c>
      <c r="H49" s="65">
        <v>7</v>
      </c>
      <c r="I49" s="65" t="s">
        <v>320</v>
      </c>
      <c r="J49" s="65">
        <v>7</v>
      </c>
      <c r="K49" s="65">
        <v>87.5</v>
      </c>
      <c r="L49" s="65" t="s">
        <v>643</v>
      </c>
      <c r="M49" s="65" t="s">
        <v>75</v>
      </c>
      <c r="N49" s="65">
        <v>35242</v>
      </c>
      <c r="O49" s="65">
        <v>38117</v>
      </c>
      <c r="P49" s="66">
        <v>7.7643835616438359</v>
      </c>
    </row>
    <row r="50" spans="1:16">
      <c r="A50" s="65" t="s">
        <v>364</v>
      </c>
      <c r="B50" s="65">
        <v>65</v>
      </c>
      <c r="C50" s="65" t="s">
        <v>422</v>
      </c>
      <c r="D50" s="65" t="s">
        <v>623</v>
      </c>
      <c r="E50" s="65">
        <v>58</v>
      </c>
      <c r="F50" s="65" t="s">
        <v>36</v>
      </c>
      <c r="G50" s="65" t="s">
        <v>174</v>
      </c>
      <c r="H50" s="65">
        <v>2</v>
      </c>
      <c r="I50" s="65" t="s">
        <v>365</v>
      </c>
      <c r="J50" s="65">
        <v>5</v>
      </c>
      <c r="K50" s="65">
        <v>87.5</v>
      </c>
      <c r="L50" s="65" t="s">
        <v>643</v>
      </c>
      <c r="M50" s="65" t="s">
        <v>315</v>
      </c>
      <c r="N50" s="65">
        <v>38695</v>
      </c>
      <c r="O50" s="65">
        <v>38929</v>
      </c>
      <c r="P50" s="66">
        <v>0.63561643835616444</v>
      </c>
    </row>
    <row r="51" spans="1:16">
      <c r="A51" s="65" t="s">
        <v>526</v>
      </c>
      <c r="B51" s="65">
        <v>65</v>
      </c>
      <c r="C51" s="65" t="s">
        <v>422</v>
      </c>
      <c r="D51" s="65" t="s">
        <v>623</v>
      </c>
      <c r="E51" s="65">
        <v>45</v>
      </c>
      <c r="F51" s="65" t="s">
        <v>36</v>
      </c>
      <c r="G51" s="65" t="s">
        <v>527</v>
      </c>
      <c r="H51" s="65">
        <v>3</v>
      </c>
      <c r="I51" s="65" t="s">
        <v>528</v>
      </c>
      <c r="J51" s="65">
        <v>2</v>
      </c>
      <c r="K51" s="65">
        <v>87.2</v>
      </c>
      <c r="L51" s="65" t="s">
        <v>643</v>
      </c>
      <c r="M51" s="65" t="s">
        <v>189</v>
      </c>
      <c r="N51" s="65">
        <v>33952</v>
      </c>
      <c r="O51" s="65">
        <v>38154</v>
      </c>
      <c r="P51" s="66">
        <v>11.347945205479451</v>
      </c>
    </row>
    <row r="52" spans="1:16">
      <c r="A52" s="65" t="s">
        <v>35</v>
      </c>
      <c r="B52" s="65">
        <v>65</v>
      </c>
      <c r="C52" s="65" t="s">
        <v>422</v>
      </c>
      <c r="D52" s="65" t="s">
        <v>623</v>
      </c>
      <c r="E52" s="65">
        <v>71</v>
      </c>
      <c r="F52" s="65" t="s">
        <v>36</v>
      </c>
      <c r="G52" s="65" t="s">
        <v>37</v>
      </c>
      <c r="H52" s="65">
        <v>6</v>
      </c>
      <c r="I52" s="65" t="s">
        <v>170</v>
      </c>
      <c r="J52" s="65">
        <v>7</v>
      </c>
      <c r="K52" s="65">
        <v>85.9</v>
      </c>
      <c r="L52" s="65" t="s">
        <v>643</v>
      </c>
      <c r="M52" s="65" t="s">
        <v>383</v>
      </c>
      <c r="N52" s="65">
        <v>36411</v>
      </c>
      <c r="O52" s="65">
        <v>37958</v>
      </c>
      <c r="P52" s="66">
        <v>4.1780821917808222</v>
      </c>
    </row>
    <row r="53" spans="1:16">
      <c r="A53" s="65" t="s">
        <v>169</v>
      </c>
      <c r="B53" s="65">
        <v>65</v>
      </c>
      <c r="C53" s="65" t="s">
        <v>422</v>
      </c>
      <c r="D53" s="65" t="s">
        <v>623</v>
      </c>
      <c r="E53" s="65">
        <v>62</v>
      </c>
      <c r="F53" s="65" t="s">
        <v>32</v>
      </c>
      <c r="G53" s="65" t="s">
        <v>336</v>
      </c>
      <c r="H53" s="65">
        <v>7</v>
      </c>
      <c r="I53" s="65" t="s">
        <v>337</v>
      </c>
      <c r="J53" s="65">
        <v>7</v>
      </c>
      <c r="K53" s="65">
        <v>84.7</v>
      </c>
      <c r="L53" s="65" t="s">
        <v>643</v>
      </c>
      <c r="M53" s="65" t="s">
        <v>255</v>
      </c>
      <c r="N53" s="65">
        <v>34665</v>
      </c>
      <c r="O53" s="65">
        <v>38184</v>
      </c>
      <c r="P53" s="66">
        <v>9.5041095890410965</v>
      </c>
    </row>
    <row r="54" spans="1:16">
      <c r="A54" s="65" t="s">
        <v>314</v>
      </c>
      <c r="B54" s="65">
        <v>65</v>
      </c>
      <c r="C54" s="65" t="s">
        <v>422</v>
      </c>
      <c r="D54" s="65" t="s">
        <v>623</v>
      </c>
      <c r="E54" s="65">
        <v>65</v>
      </c>
      <c r="F54" s="65" t="s">
        <v>32</v>
      </c>
      <c r="G54" s="65" t="s">
        <v>174</v>
      </c>
      <c r="H54" s="65">
        <v>2</v>
      </c>
      <c r="I54" s="65" t="s">
        <v>366</v>
      </c>
      <c r="J54" s="65">
        <v>4</v>
      </c>
      <c r="K54" s="65">
        <v>84.4</v>
      </c>
      <c r="L54" s="65" t="s">
        <v>644</v>
      </c>
      <c r="M54" s="65" t="s">
        <v>255</v>
      </c>
      <c r="N54" s="65">
        <v>38322</v>
      </c>
      <c r="O54" s="65">
        <v>39154</v>
      </c>
      <c r="P54" s="66">
        <v>2.2520547945205478</v>
      </c>
    </row>
    <row r="55" spans="1:16">
      <c r="A55" s="65" t="s">
        <v>331</v>
      </c>
      <c r="B55" s="65">
        <v>65</v>
      </c>
      <c r="C55" s="65" t="s">
        <v>422</v>
      </c>
      <c r="D55" s="65" t="s">
        <v>623</v>
      </c>
      <c r="E55" s="65">
        <v>55</v>
      </c>
      <c r="F55" s="65" t="s">
        <v>32</v>
      </c>
      <c r="G55" s="65" t="s">
        <v>332</v>
      </c>
      <c r="H55" s="65">
        <v>3</v>
      </c>
      <c r="I55" s="65" t="s">
        <v>333</v>
      </c>
      <c r="J55" s="65">
        <v>3</v>
      </c>
      <c r="K55" s="65">
        <v>83.3</v>
      </c>
      <c r="L55" s="65" t="s">
        <v>644</v>
      </c>
      <c r="M55" s="65" t="s">
        <v>307</v>
      </c>
      <c r="N55" s="65">
        <v>36586</v>
      </c>
      <c r="O55" s="65">
        <v>39177</v>
      </c>
      <c r="P55" s="66">
        <v>6.9972602739726026</v>
      </c>
    </row>
    <row r="56" spans="1:16">
      <c r="A56" s="65" t="s">
        <v>357</v>
      </c>
      <c r="B56" s="65">
        <v>65</v>
      </c>
      <c r="C56" s="65" t="s">
        <v>422</v>
      </c>
      <c r="D56" s="65" t="s">
        <v>623</v>
      </c>
      <c r="E56" s="65">
        <v>48</v>
      </c>
      <c r="F56" s="65" t="s">
        <v>36</v>
      </c>
      <c r="G56" s="65" t="s">
        <v>326</v>
      </c>
      <c r="H56" s="65">
        <v>4</v>
      </c>
      <c r="I56" s="65" t="s">
        <v>358</v>
      </c>
      <c r="J56" s="65">
        <v>5</v>
      </c>
      <c r="K56" s="65">
        <v>82.1</v>
      </c>
      <c r="L56" s="65" t="s">
        <v>644</v>
      </c>
      <c r="M56" s="65" t="s">
        <v>206</v>
      </c>
      <c r="N56" s="65">
        <v>36951</v>
      </c>
      <c r="O56" s="65">
        <v>38454</v>
      </c>
      <c r="P56" s="66">
        <v>4.0575342465753428</v>
      </c>
    </row>
    <row r="57" spans="1:16">
      <c r="A57" s="65" t="s">
        <v>173</v>
      </c>
      <c r="B57" s="65">
        <v>65</v>
      </c>
      <c r="C57" s="65" t="s">
        <v>422</v>
      </c>
      <c r="D57" s="65" t="s">
        <v>623</v>
      </c>
      <c r="E57" s="65">
        <v>41</v>
      </c>
      <c r="F57" s="65" t="s">
        <v>32</v>
      </c>
      <c r="G57" s="65" t="s">
        <v>174</v>
      </c>
      <c r="H57" s="65">
        <v>2</v>
      </c>
      <c r="I57" s="65" t="s">
        <v>175</v>
      </c>
      <c r="J57" s="65">
        <v>3</v>
      </c>
      <c r="K57" s="65">
        <v>81.900000000000006</v>
      </c>
      <c r="L57" s="65" t="s">
        <v>644</v>
      </c>
      <c r="M57" s="65" t="s">
        <v>230</v>
      </c>
      <c r="N57" s="65">
        <v>35896</v>
      </c>
      <c r="O57" s="65">
        <v>37948</v>
      </c>
      <c r="P57" s="66">
        <v>5.5397260273972604</v>
      </c>
    </row>
    <row r="58" spans="1:16">
      <c r="A58" s="65" t="s">
        <v>449</v>
      </c>
      <c r="B58" s="65">
        <v>65</v>
      </c>
      <c r="C58" s="65" t="s">
        <v>422</v>
      </c>
      <c r="D58" s="65" t="s">
        <v>623</v>
      </c>
      <c r="E58" s="65">
        <v>67</v>
      </c>
      <c r="F58" s="65" t="s">
        <v>36</v>
      </c>
      <c r="G58" s="65" t="s">
        <v>450</v>
      </c>
      <c r="H58" s="65">
        <v>7</v>
      </c>
      <c r="I58" s="65" t="s">
        <v>451</v>
      </c>
      <c r="J58" s="65">
        <v>7</v>
      </c>
      <c r="K58" s="65">
        <v>81</v>
      </c>
      <c r="L58" s="65" t="s">
        <v>644</v>
      </c>
      <c r="M58" s="65" t="s">
        <v>114</v>
      </c>
      <c r="N58" s="65">
        <v>37313</v>
      </c>
      <c r="O58" s="65">
        <v>39307</v>
      </c>
      <c r="P58" s="66">
        <v>5.3890410958904109</v>
      </c>
    </row>
    <row r="59" spans="1:16">
      <c r="A59" s="65" t="s">
        <v>344</v>
      </c>
      <c r="B59" s="65">
        <v>65</v>
      </c>
      <c r="C59" s="65" t="s">
        <v>422</v>
      </c>
      <c r="D59" s="65" t="s">
        <v>623</v>
      </c>
      <c r="E59" s="65">
        <v>43</v>
      </c>
      <c r="F59" s="65" t="s">
        <v>36</v>
      </c>
      <c r="G59" s="65" t="s">
        <v>345</v>
      </c>
      <c r="H59" s="65">
        <v>3</v>
      </c>
      <c r="I59" s="65" t="s">
        <v>520</v>
      </c>
      <c r="J59" s="65">
        <v>5</v>
      </c>
      <c r="K59" s="65">
        <v>79.2</v>
      </c>
      <c r="L59" s="65" t="s">
        <v>644</v>
      </c>
      <c r="M59" s="65" t="s">
        <v>19</v>
      </c>
      <c r="N59" s="65">
        <v>35919</v>
      </c>
      <c r="O59" s="65">
        <v>38158</v>
      </c>
      <c r="P59" s="66">
        <v>6.043835616438356</v>
      </c>
    </row>
    <row r="60" spans="1:16">
      <c r="A60" s="65" t="s">
        <v>328</v>
      </c>
      <c r="B60" s="65">
        <v>65</v>
      </c>
      <c r="C60" s="65" t="s">
        <v>422</v>
      </c>
      <c r="D60" s="65" t="s">
        <v>623</v>
      </c>
      <c r="E60" s="65">
        <v>58</v>
      </c>
      <c r="F60" s="65" t="s">
        <v>36</v>
      </c>
      <c r="G60" s="65" t="s">
        <v>165</v>
      </c>
      <c r="H60" s="65">
        <v>5</v>
      </c>
      <c r="I60" s="65" t="s">
        <v>435</v>
      </c>
      <c r="J60" s="65">
        <v>6</v>
      </c>
      <c r="K60" s="65">
        <v>78.2</v>
      </c>
      <c r="L60" s="65" t="s">
        <v>644</v>
      </c>
      <c r="M60" s="65" t="s">
        <v>579</v>
      </c>
      <c r="N60" s="65">
        <v>33826</v>
      </c>
      <c r="O60" s="65">
        <v>38189</v>
      </c>
      <c r="P60" s="66">
        <v>11.783561643835617</v>
      </c>
    </row>
    <row r="61" spans="1:16">
      <c r="A61" s="65" t="s">
        <v>325</v>
      </c>
      <c r="B61" s="65">
        <v>65</v>
      </c>
      <c r="C61" s="65" t="s">
        <v>422</v>
      </c>
      <c r="D61" s="65" t="s">
        <v>623</v>
      </c>
      <c r="E61" s="65">
        <v>70</v>
      </c>
      <c r="F61" s="65" t="s">
        <v>36</v>
      </c>
      <c r="G61" s="65" t="s">
        <v>326</v>
      </c>
      <c r="H61" s="65">
        <v>4</v>
      </c>
      <c r="I61" s="65" t="s">
        <v>327</v>
      </c>
      <c r="J61" s="65">
        <v>7</v>
      </c>
      <c r="K61" s="65">
        <v>75.8</v>
      </c>
      <c r="L61" s="65" t="s">
        <v>644</v>
      </c>
      <c r="M61" s="65" t="s">
        <v>567</v>
      </c>
      <c r="N61" s="65">
        <v>37133</v>
      </c>
      <c r="O61" s="65">
        <v>38203</v>
      </c>
      <c r="P61" s="66">
        <v>2.8876712328767122</v>
      </c>
    </row>
    <row r="62" spans="1:16">
      <c r="A62" s="65" t="s">
        <v>524</v>
      </c>
      <c r="B62" s="65">
        <v>65</v>
      </c>
      <c r="C62" s="65" t="s">
        <v>422</v>
      </c>
      <c r="D62" s="65" t="s">
        <v>623</v>
      </c>
      <c r="E62" s="65">
        <v>62</v>
      </c>
      <c r="F62" s="65" t="s">
        <v>32</v>
      </c>
      <c r="G62" s="65" t="s">
        <v>165</v>
      </c>
      <c r="H62" s="65">
        <v>5</v>
      </c>
      <c r="I62" s="65" t="s">
        <v>525</v>
      </c>
      <c r="J62" s="65">
        <v>6</v>
      </c>
      <c r="K62" s="65">
        <v>72.900000000000006</v>
      </c>
      <c r="L62" s="65" t="s">
        <v>644</v>
      </c>
      <c r="M62" s="65" t="s">
        <v>511</v>
      </c>
      <c r="N62" s="65">
        <v>36084</v>
      </c>
      <c r="O62" s="65">
        <v>38393</v>
      </c>
      <c r="P62" s="66">
        <v>6.2301369863013702</v>
      </c>
    </row>
    <row r="63" spans="1:16">
      <c r="A63" s="65" t="s">
        <v>359</v>
      </c>
      <c r="B63" s="65">
        <v>65</v>
      </c>
      <c r="C63" s="65" t="s">
        <v>422</v>
      </c>
      <c r="D63" s="65" t="s">
        <v>623</v>
      </c>
      <c r="E63" s="65">
        <v>52</v>
      </c>
      <c r="F63" s="65" t="s">
        <v>32</v>
      </c>
      <c r="G63" s="65" t="s">
        <v>165</v>
      </c>
      <c r="H63" s="65">
        <v>5</v>
      </c>
      <c r="I63" s="65" t="s">
        <v>337</v>
      </c>
      <c r="J63" s="65">
        <v>7</v>
      </c>
      <c r="K63" s="65">
        <v>71.5</v>
      </c>
      <c r="L63" s="65" t="s">
        <v>644</v>
      </c>
      <c r="M63" s="65" t="s">
        <v>202</v>
      </c>
      <c r="N63" s="65">
        <v>37622</v>
      </c>
      <c r="O63" s="65">
        <v>38446</v>
      </c>
      <c r="P63" s="66">
        <v>2.2273972602739724</v>
      </c>
    </row>
    <row r="64" spans="1:16">
      <c r="A64" s="65" t="s">
        <v>329</v>
      </c>
      <c r="B64" s="65">
        <v>65</v>
      </c>
      <c r="C64" s="65" t="s">
        <v>422</v>
      </c>
      <c r="D64" s="65" t="s">
        <v>623</v>
      </c>
      <c r="E64" s="65">
        <v>55</v>
      </c>
      <c r="F64" s="65" t="s">
        <v>32</v>
      </c>
      <c r="G64" s="65" t="s">
        <v>326</v>
      </c>
      <c r="H64" s="65">
        <v>4</v>
      </c>
      <c r="I64" s="65" t="s">
        <v>330</v>
      </c>
      <c r="J64" s="65">
        <v>4</v>
      </c>
      <c r="K64" s="65">
        <v>69.400000000000006</v>
      </c>
      <c r="L64" s="65" t="s">
        <v>644</v>
      </c>
      <c r="M64" s="65" t="s">
        <v>579</v>
      </c>
      <c r="N64" s="65">
        <v>36067</v>
      </c>
      <c r="O64" s="65">
        <v>38184</v>
      </c>
      <c r="P64" s="66">
        <v>5.7178082191780826</v>
      </c>
    </row>
    <row r="65" spans="1:16">
      <c r="A65" s="65" t="s">
        <v>521</v>
      </c>
      <c r="B65" s="65">
        <v>65</v>
      </c>
      <c r="C65" s="65" t="s">
        <v>422</v>
      </c>
      <c r="D65" s="65" t="s">
        <v>623</v>
      </c>
      <c r="E65" s="65">
        <v>60</v>
      </c>
      <c r="F65" s="65" t="s">
        <v>32</v>
      </c>
      <c r="G65" s="65" t="s">
        <v>522</v>
      </c>
      <c r="H65" s="65">
        <v>2</v>
      </c>
      <c r="I65" s="65" t="s">
        <v>523</v>
      </c>
      <c r="J65" s="65">
        <v>5</v>
      </c>
      <c r="K65" s="65">
        <v>66.400000000000006</v>
      </c>
      <c r="L65" s="65" t="s">
        <v>644</v>
      </c>
      <c r="M65" s="65" t="s">
        <v>255</v>
      </c>
      <c r="N65" s="65">
        <v>36987</v>
      </c>
      <c r="O65" s="65">
        <v>38654</v>
      </c>
      <c r="P65" s="66">
        <v>4.5013698630136982</v>
      </c>
    </row>
    <row r="66" spans="1:16">
      <c r="A66" s="65" t="s">
        <v>167</v>
      </c>
      <c r="B66" s="65">
        <v>65</v>
      </c>
      <c r="C66" s="65" t="s">
        <v>422</v>
      </c>
      <c r="D66" s="65" t="s">
        <v>623</v>
      </c>
      <c r="E66" s="65">
        <v>74</v>
      </c>
      <c r="F66" s="65" t="s">
        <v>36</v>
      </c>
      <c r="G66" s="65" t="s">
        <v>174</v>
      </c>
      <c r="H66" s="65">
        <v>2</v>
      </c>
      <c r="I66" s="65" t="s">
        <v>168</v>
      </c>
      <c r="J66" s="65">
        <v>4</v>
      </c>
      <c r="K66" s="65">
        <v>59.6</v>
      </c>
      <c r="L66" s="65" t="s">
        <v>645</v>
      </c>
      <c r="M66" s="65" t="s">
        <v>64</v>
      </c>
      <c r="N66" s="65">
        <v>33070</v>
      </c>
      <c r="O66" s="65">
        <v>38142</v>
      </c>
      <c r="P66" s="66">
        <v>13.693150684931506</v>
      </c>
    </row>
    <row r="67" spans="1:16">
      <c r="A67" s="65" t="s">
        <v>164</v>
      </c>
      <c r="B67" s="65">
        <v>65</v>
      </c>
      <c r="C67" s="65" t="s">
        <v>422</v>
      </c>
      <c r="D67" s="65" t="s">
        <v>623</v>
      </c>
      <c r="E67" s="65">
        <v>67</v>
      </c>
      <c r="F67" s="65" t="s">
        <v>32</v>
      </c>
      <c r="G67" s="65" t="s">
        <v>165</v>
      </c>
      <c r="H67" s="65">
        <v>5</v>
      </c>
      <c r="I67" s="65" t="s">
        <v>166</v>
      </c>
      <c r="J67" s="65">
        <v>6</v>
      </c>
      <c r="K67" s="65">
        <v>50.1</v>
      </c>
      <c r="L67" s="65" t="s">
        <v>645</v>
      </c>
      <c r="M67" s="65" t="s">
        <v>579</v>
      </c>
      <c r="N67" s="65">
        <v>33635</v>
      </c>
      <c r="O67" s="65">
        <v>38061</v>
      </c>
      <c r="P67" s="66">
        <v>11.956164383561644</v>
      </c>
    </row>
    <row r="68" spans="1:16">
      <c r="A68" s="65" t="s">
        <v>529</v>
      </c>
      <c r="B68" s="65">
        <v>65</v>
      </c>
      <c r="C68" s="65" t="s">
        <v>422</v>
      </c>
      <c r="D68" s="65" t="s">
        <v>623</v>
      </c>
      <c r="E68" s="65">
        <v>64</v>
      </c>
      <c r="F68" s="65" t="s">
        <v>36</v>
      </c>
      <c r="G68" s="65" t="s">
        <v>522</v>
      </c>
      <c r="H68" s="65">
        <v>2</v>
      </c>
      <c r="I68" s="65" t="s">
        <v>520</v>
      </c>
      <c r="J68" s="65">
        <v>5</v>
      </c>
      <c r="K68" s="65">
        <v>40.299999999999997</v>
      </c>
      <c r="L68" s="65" t="s">
        <v>652</v>
      </c>
      <c r="M68" s="65" t="s">
        <v>579</v>
      </c>
      <c r="N68" s="65">
        <v>35289</v>
      </c>
      <c r="O68" s="65">
        <v>38344</v>
      </c>
      <c r="P68" s="66">
        <v>8.24931506849315</v>
      </c>
    </row>
    <row r="69" spans="1:16">
      <c r="A69" s="67" t="s">
        <v>371</v>
      </c>
      <c r="B69" s="67">
        <v>65</v>
      </c>
      <c r="C69" s="67" t="s">
        <v>422</v>
      </c>
      <c r="D69" s="67" t="s">
        <v>623</v>
      </c>
      <c r="E69" s="67">
        <v>64</v>
      </c>
      <c r="F69" s="67" t="s">
        <v>32</v>
      </c>
      <c r="G69" s="67" t="s">
        <v>372</v>
      </c>
      <c r="H69" s="67">
        <v>3</v>
      </c>
      <c r="I69" s="67" t="s">
        <v>373</v>
      </c>
      <c r="J69" s="67">
        <v>7</v>
      </c>
      <c r="K69" s="67">
        <v>100</v>
      </c>
      <c r="L69" s="67" t="s">
        <v>648</v>
      </c>
      <c r="M69" s="67" t="s">
        <v>370</v>
      </c>
      <c r="N69" s="67" t="s">
        <v>623</v>
      </c>
      <c r="O69" s="67">
        <v>0</v>
      </c>
      <c r="P69" s="67" t="s">
        <v>370</v>
      </c>
    </row>
    <row r="70" spans="1:16">
      <c r="A70" s="65" t="s">
        <v>374</v>
      </c>
      <c r="B70" s="65">
        <v>65</v>
      </c>
      <c r="C70" s="65" t="s">
        <v>422</v>
      </c>
      <c r="D70" s="65" t="s">
        <v>623</v>
      </c>
      <c r="E70" s="65">
        <v>56</v>
      </c>
      <c r="F70" s="65" t="s">
        <v>32</v>
      </c>
      <c r="G70" s="65" t="s">
        <v>375</v>
      </c>
      <c r="H70" s="65">
        <v>7</v>
      </c>
      <c r="I70" s="65" t="s">
        <v>376</v>
      </c>
      <c r="J70" s="65">
        <v>7</v>
      </c>
      <c r="K70" s="65">
        <v>100</v>
      </c>
      <c r="L70" s="65" t="s">
        <v>648</v>
      </c>
      <c r="M70" s="65" t="s">
        <v>370</v>
      </c>
      <c r="N70" s="65" t="s">
        <v>623</v>
      </c>
      <c r="O70" s="65">
        <v>0</v>
      </c>
      <c r="P70" s="65" t="s">
        <v>370</v>
      </c>
    </row>
    <row r="71" spans="1:16">
      <c r="A71" s="65" t="s">
        <v>107</v>
      </c>
      <c r="B71" s="65">
        <v>65</v>
      </c>
      <c r="C71" s="65" t="s">
        <v>422</v>
      </c>
      <c r="D71" s="65" t="s">
        <v>623</v>
      </c>
      <c r="E71" s="65">
        <v>54</v>
      </c>
      <c r="F71" s="65" t="s">
        <v>32</v>
      </c>
      <c r="G71" s="65" t="s">
        <v>268</v>
      </c>
      <c r="H71" s="65">
        <v>5</v>
      </c>
      <c r="I71" s="65" t="s">
        <v>108</v>
      </c>
      <c r="J71" s="65">
        <v>6</v>
      </c>
      <c r="K71" s="65">
        <v>100</v>
      </c>
      <c r="L71" s="65" t="s">
        <v>648</v>
      </c>
      <c r="M71" s="65" t="s">
        <v>370</v>
      </c>
      <c r="N71" s="65" t="s">
        <v>623</v>
      </c>
      <c r="O71" s="65">
        <v>0</v>
      </c>
      <c r="P71" s="65" t="s">
        <v>370</v>
      </c>
    </row>
    <row r="72" spans="1:16">
      <c r="A72" s="65" t="s">
        <v>109</v>
      </c>
      <c r="B72" s="65">
        <v>65</v>
      </c>
      <c r="C72" s="65" t="s">
        <v>422</v>
      </c>
      <c r="D72" s="65" t="s">
        <v>623</v>
      </c>
      <c r="E72" s="65">
        <v>49</v>
      </c>
      <c r="F72" s="65" t="s">
        <v>36</v>
      </c>
      <c r="G72" s="65" t="s">
        <v>110</v>
      </c>
      <c r="H72" s="65">
        <v>3</v>
      </c>
      <c r="I72" s="65" t="s">
        <v>429</v>
      </c>
      <c r="J72" s="65">
        <v>4</v>
      </c>
      <c r="K72" s="65">
        <v>99.7</v>
      </c>
      <c r="L72" s="65" t="s">
        <v>648</v>
      </c>
      <c r="M72" s="65" t="s">
        <v>370</v>
      </c>
      <c r="N72" s="65" t="s">
        <v>623</v>
      </c>
      <c r="O72" s="65">
        <v>0</v>
      </c>
      <c r="P72" s="65" t="s">
        <v>370</v>
      </c>
    </row>
    <row r="73" spans="1:16">
      <c r="A73" s="65" t="s">
        <v>367</v>
      </c>
      <c r="B73" s="65">
        <v>65</v>
      </c>
      <c r="C73" s="65" t="s">
        <v>422</v>
      </c>
      <c r="D73" s="65" t="s">
        <v>623</v>
      </c>
      <c r="E73" s="65">
        <v>56</v>
      </c>
      <c r="F73" s="65" t="s">
        <v>36</v>
      </c>
      <c r="G73" s="65" t="s">
        <v>368</v>
      </c>
      <c r="H73" s="65">
        <v>6</v>
      </c>
      <c r="I73" s="65" t="s">
        <v>369</v>
      </c>
      <c r="J73" s="65">
        <v>7</v>
      </c>
      <c r="K73" s="65">
        <v>99.6</v>
      </c>
      <c r="L73" s="65" t="s">
        <v>648</v>
      </c>
      <c r="M73" s="65" t="s">
        <v>370</v>
      </c>
      <c r="N73" s="65" t="s">
        <v>623</v>
      </c>
      <c r="O73" s="65">
        <v>0</v>
      </c>
      <c r="P73" s="65" t="s">
        <v>370</v>
      </c>
    </row>
    <row r="74" spans="1:16">
      <c r="A74" s="65" t="s">
        <v>236</v>
      </c>
      <c r="B74" s="65">
        <v>65</v>
      </c>
      <c r="C74" s="65" t="s">
        <v>422</v>
      </c>
      <c r="D74" s="65" t="s">
        <v>623</v>
      </c>
      <c r="E74" s="65">
        <v>54</v>
      </c>
      <c r="F74" s="65" t="s">
        <v>36</v>
      </c>
      <c r="G74" s="65" t="s">
        <v>237</v>
      </c>
      <c r="H74" s="65">
        <v>3</v>
      </c>
      <c r="I74" s="65" t="s">
        <v>238</v>
      </c>
      <c r="J74" s="65">
        <v>4</v>
      </c>
      <c r="K74" s="65">
        <v>99.6</v>
      </c>
      <c r="L74" s="65" t="s">
        <v>648</v>
      </c>
      <c r="M74" s="65" t="s">
        <v>370</v>
      </c>
      <c r="N74" s="65" t="s">
        <v>623</v>
      </c>
      <c r="O74" s="65">
        <v>0</v>
      </c>
      <c r="P74" s="65" t="s">
        <v>370</v>
      </c>
    </row>
    <row r="75" spans="1:16">
      <c r="A75" s="65" t="s">
        <v>430</v>
      </c>
      <c r="B75" s="65">
        <v>65</v>
      </c>
      <c r="C75" s="65" t="s">
        <v>422</v>
      </c>
      <c r="D75" s="65" t="s">
        <v>623</v>
      </c>
      <c r="E75" s="65">
        <v>55</v>
      </c>
      <c r="F75" s="65" t="s">
        <v>36</v>
      </c>
      <c r="G75" s="65" t="s">
        <v>440</v>
      </c>
      <c r="H75" s="65">
        <v>3</v>
      </c>
      <c r="I75" s="65" t="s">
        <v>441</v>
      </c>
      <c r="J75" s="65">
        <v>5</v>
      </c>
      <c r="K75" s="65">
        <v>99.6</v>
      </c>
      <c r="L75" s="65" t="s">
        <v>648</v>
      </c>
      <c r="M75" s="65" t="s">
        <v>370</v>
      </c>
      <c r="N75" s="65" t="s">
        <v>623</v>
      </c>
      <c r="O75" s="65">
        <v>0</v>
      </c>
      <c r="P75" s="65" t="s">
        <v>370</v>
      </c>
    </row>
    <row r="76" spans="1:16">
      <c r="A76" s="65" t="s">
        <v>442</v>
      </c>
      <c r="B76" s="65">
        <v>65</v>
      </c>
      <c r="C76" s="65" t="s">
        <v>422</v>
      </c>
      <c r="D76" s="65" t="s">
        <v>623</v>
      </c>
      <c r="E76" s="65">
        <v>40</v>
      </c>
      <c r="F76" s="65" t="s">
        <v>36</v>
      </c>
      <c r="G76" s="65" t="s">
        <v>482</v>
      </c>
      <c r="H76" s="65">
        <v>3</v>
      </c>
      <c r="I76" s="65" t="s">
        <v>446</v>
      </c>
      <c r="J76" s="65">
        <v>4</v>
      </c>
      <c r="K76" s="65">
        <v>99.6</v>
      </c>
      <c r="L76" s="65" t="s">
        <v>648</v>
      </c>
      <c r="M76" s="65" t="s">
        <v>370</v>
      </c>
      <c r="N76" s="65" t="s">
        <v>623</v>
      </c>
      <c r="O76" s="65">
        <v>0</v>
      </c>
      <c r="P76" s="65" t="s">
        <v>370</v>
      </c>
    </row>
    <row r="77" spans="1:16">
      <c r="A77" s="65" t="s">
        <v>443</v>
      </c>
      <c r="B77" s="65">
        <v>65</v>
      </c>
      <c r="C77" s="65" t="s">
        <v>422</v>
      </c>
      <c r="D77" s="65" t="s">
        <v>623</v>
      </c>
      <c r="E77" s="65">
        <v>47</v>
      </c>
      <c r="F77" s="65" t="s">
        <v>32</v>
      </c>
      <c r="G77" s="65" t="s">
        <v>447</v>
      </c>
      <c r="H77" s="65">
        <v>2</v>
      </c>
      <c r="I77" s="65" t="s">
        <v>448</v>
      </c>
      <c r="J77" s="65">
        <v>2</v>
      </c>
      <c r="K77" s="65">
        <v>99.6</v>
      </c>
      <c r="L77" s="65" t="s">
        <v>648</v>
      </c>
      <c r="M77" s="65" t="s">
        <v>370</v>
      </c>
      <c r="N77" s="65" t="s">
        <v>623</v>
      </c>
      <c r="O77" s="65">
        <v>0</v>
      </c>
      <c r="P77" s="65" t="s">
        <v>370</v>
      </c>
    </row>
    <row r="78" spans="1:16">
      <c r="A78" s="65" t="s">
        <v>267</v>
      </c>
      <c r="B78" s="65">
        <v>65</v>
      </c>
      <c r="C78" s="65" t="s">
        <v>422</v>
      </c>
      <c r="D78" s="65" t="s">
        <v>623</v>
      </c>
      <c r="E78" s="65">
        <v>50</v>
      </c>
      <c r="F78" s="65" t="s">
        <v>36</v>
      </c>
      <c r="G78" s="65" t="s">
        <v>268</v>
      </c>
      <c r="H78" s="65">
        <v>5</v>
      </c>
      <c r="I78" s="65" t="s">
        <v>105</v>
      </c>
      <c r="J78" s="65">
        <v>7</v>
      </c>
      <c r="K78" s="65">
        <v>99.2</v>
      </c>
      <c r="L78" s="65" t="s">
        <v>648</v>
      </c>
      <c r="M78" s="65" t="s">
        <v>370</v>
      </c>
      <c r="N78" s="65" t="s">
        <v>623</v>
      </c>
      <c r="O78" s="65">
        <v>0</v>
      </c>
      <c r="P78" s="65" t="s">
        <v>370</v>
      </c>
    </row>
    <row r="79" spans="1:16">
      <c r="A79" s="65" t="s">
        <v>50</v>
      </c>
      <c r="B79" s="65">
        <v>65</v>
      </c>
      <c r="C79" s="65" t="s">
        <v>422</v>
      </c>
      <c r="D79" s="65" t="s">
        <v>623</v>
      </c>
      <c r="E79" s="65">
        <v>54</v>
      </c>
      <c r="F79" s="65" t="s">
        <v>32</v>
      </c>
      <c r="G79" s="65" t="s">
        <v>51</v>
      </c>
      <c r="H79" s="65">
        <v>4</v>
      </c>
      <c r="I79" s="65" t="s">
        <v>266</v>
      </c>
      <c r="J79" s="65">
        <v>4</v>
      </c>
      <c r="K79" s="65">
        <v>99</v>
      </c>
      <c r="L79" s="65" t="s">
        <v>648</v>
      </c>
      <c r="M79" s="65" t="s">
        <v>370</v>
      </c>
      <c r="N79" s="65" t="s">
        <v>623</v>
      </c>
      <c r="O79" s="65">
        <v>0</v>
      </c>
      <c r="P79" s="65" t="s">
        <v>370</v>
      </c>
    </row>
    <row r="80" spans="1:16">
      <c r="A80" s="65" t="s">
        <v>239</v>
      </c>
      <c r="B80" s="65">
        <v>65</v>
      </c>
      <c r="C80" s="65" t="s">
        <v>422</v>
      </c>
      <c r="D80" s="65" t="s">
        <v>623</v>
      </c>
      <c r="E80" s="65">
        <v>67</v>
      </c>
      <c r="F80" s="65" t="s">
        <v>36</v>
      </c>
      <c r="G80" s="65" t="s">
        <v>240</v>
      </c>
      <c r="H80" s="65">
        <v>3</v>
      </c>
      <c r="I80" s="65" t="s">
        <v>49</v>
      </c>
      <c r="J80" s="65">
        <v>4</v>
      </c>
      <c r="K80" s="65">
        <v>98.8</v>
      </c>
      <c r="L80" s="65" t="s">
        <v>648</v>
      </c>
      <c r="M80" s="65" t="s">
        <v>370</v>
      </c>
      <c r="N80" s="65" t="s">
        <v>623</v>
      </c>
      <c r="O80" s="65">
        <v>0</v>
      </c>
      <c r="P80" s="65" t="s">
        <v>370</v>
      </c>
    </row>
    <row r="81" spans="1:16">
      <c r="A81" s="65" t="s">
        <v>377</v>
      </c>
      <c r="B81" s="65">
        <v>65</v>
      </c>
      <c r="C81" s="65" t="s">
        <v>422</v>
      </c>
      <c r="D81" s="65" t="s">
        <v>623</v>
      </c>
      <c r="E81" s="65">
        <v>59</v>
      </c>
      <c r="F81" s="65" t="s">
        <v>36</v>
      </c>
      <c r="G81" s="65" t="s">
        <v>378</v>
      </c>
      <c r="H81" s="65">
        <v>5</v>
      </c>
      <c r="I81" s="65" t="s">
        <v>379</v>
      </c>
      <c r="J81" s="65">
        <v>7</v>
      </c>
      <c r="K81" s="65">
        <v>98.4</v>
      </c>
      <c r="L81" s="65" t="s">
        <v>648</v>
      </c>
      <c r="M81" s="65" t="s">
        <v>370</v>
      </c>
      <c r="N81" s="65" t="s">
        <v>623</v>
      </c>
      <c r="O81" s="65">
        <v>0</v>
      </c>
      <c r="P81" s="65" t="s">
        <v>370</v>
      </c>
    </row>
    <row r="82" spans="1:16">
      <c r="A82" s="65" t="s">
        <v>433</v>
      </c>
      <c r="B82" s="65">
        <v>65</v>
      </c>
      <c r="C82" s="65" t="s">
        <v>422</v>
      </c>
      <c r="D82" s="65" t="s">
        <v>623</v>
      </c>
      <c r="E82" s="65">
        <v>67</v>
      </c>
      <c r="F82" s="65" t="s">
        <v>36</v>
      </c>
      <c r="G82" s="65" t="s">
        <v>459</v>
      </c>
      <c r="H82" s="65">
        <v>3</v>
      </c>
      <c r="I82" s="65" t="s">
        <v>460</v>
      </c>
      <c r="J82" s="65">
        <v>3</v>
      </c>
      <c r="K82" s="65">
        <v>97</v>
      </c>
      <c r="L82" s="65" t="s">
        <v>648</v>
      </c>
      <c r="M82" s="65" t="s">
        <v>370</v>
      </c>
      <c r="N82" s="65" t="s">
        <v>623</v>
      </c>
      <c r="O82" s="65">
        <v>0</v>
      </c>
      <c r="P82" s="65" t="s">
        <v>370</v>
      </c>
    </row>
    <row r="83" spans="1:16" ht="24" hidden="1">
      <c r="A83" s="65" t="s">
        <v>461</v>
      </c>
      <c r="B83" s="65">
        <v>65</v>
      </c>
      <c r="C83" s="65" t="s">
        <v>318</v>
      </c>
      <c r="D83" s="65" t="s">
        <v>179</v>
      </c>
      <c r="E83" s="65">
        <v>33</v>
      </c>
      <c r="F83" s="65" t="s">
        <v>36</v>
      </c>
      <c r="G83" s="65" t="s">
        <v>165</v>
      </c>
      <c r="H83" s="65">
        <v>5</v>
      </c>
      <c r="I83" s="65" t="s">
        <v>462</v>
      </c>
      <c r="J83" s="65">
        <v>4</v>
      </c>
      <c r="K83" s="65" t="s">
        <v>505</v>
      </c>
      <c r="M83" s="65" t="s">
        <v>504</v>
      </c>
      <c r="N83" s="65">
        <v>0</v>
      </c>
      <c r="O83" s="65">
        <v>0</v>
      </c>
      <c r="P83" s="65">
        <v>0</v>
      </c>
    </row>
    <row r="84" spans="1:16" hidden="1">
      <c r="A84" s="65" t="s">
        <v>5</v>
      </c>
      <c r="B84" s="65">
        <v>25</v>
      </c>
      <c r="C84" s="65" t="s">
        <v>318</v>
      </c>
      <c r="D84" s="65" t="s">
        <v>552</v>
      </c>
      <c r="E84" s="65">
        <v>0</v>
      </c>
      <c r="F84" s="65" t="s">
        <v>36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M84" s="65">
        <v>0</v>
      </c>
      <c r="N84" s="65">
        <v>0</v>
      </c>
      <c r="O84" s="65">
        <v>0</v>
      </c>
      <c r="P84" s="65">
        <v>0</v>
      </c>
    </row>
    <row r="85" spans="1:16" hidden="1">
      <c r="A85" s="65" t="s">
        <v>6</v>
      </c>
      <c r="B85" s="65">
        <v>0</v>
      </c>
      <c r="C85" s="65" t="s">
        <v>318</v>
      </c>
      <c r="D85" s="65" t="s">
        <v>405</v>
      </c>
      <c r="E85" s="65">
        <v>0</v>
      </c>
      <c r="F85" s="65" t="s">
        <v>36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M85" s="65">
        <v>0</v>
      </c>
      <c r="N85" s="65">
        <v>0</v>
      </c>
      <c r="O85" s="65">
        <v>0</v>
      </c>
      <c r="P85" s="65">
        <v>0</v>
      </c>
    </row>
    <row r="86" spans="1:16" hidden="1">
      <c r="A86" s="65" t="s">
        <v>7</v>
      </c>
      <c r="B86" s="65">
        <v>0</v>
      </c>
      <c r="C86" s="65" t="s">
        <v>318</v>
      </c>
      <c r="D86" s="65" t="s">
        <v>552</v>
      </c>
      <c r="E86" s="65">
        <v>0</v>
      </c>
      <c r="F86" s="65" t="s">
        <v>36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M86" s="65">
        <v>0</v>
      </c>
      <c r="N86" s="65">
        <v>0</v>
      </c>
      <c r="O86" s="65">
        <v>0</v>
      </c>
      <c r="P86" s="65">
        <v>0</v>
      </c>
    </row>
    <row r="87" spans="1:16" hidden="1">
      <c r="A87" s="65" t="s">
        <v>8</v>
      </c>
      <c r="B87" s="65">
        <v>65</v>
      </c>
      <c r="C87" s="65" t="s">
        <v>318</v>
      </c>
      <c r="D87" s="65" t="s">
        <v>405</v>
      </c>
      <c r="E87" s="65">
        <v>0</v>
      </c>
      <c r="F87" s="65" t="s">
        <v>36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M87" s="65">
        <v>0</v>
      </c>
      <c r="N87" s="65">
        <v>0</v>
      </c>
      <c r="O87" s="65">
        <v>0</v>
      </c>
      <c r="P87" s="65">
        <v>0</v>
      </c>
    </row>
    <row r="88" spans="1:16" hidden="1">
      <c r="A88" s="65" t="s">
        <v>9</v>
      </c>
      <c r="B88" s="65">
        <v>0</v>
      </c>
      <c r="C88" s="65" t="s">
        <v>318</v>
      </c>
      <c r="D88" s="65" t="s">
        <v>406</v>
      </c>
      <c r="E88" s="65">
        <v>0</v>
      </c>
      <c r="F88" s="65" t="s">
        <v>32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M88" s="65">
        <v>0</v>
      </c>
      <c r="N88" s="65">
        <v>0</v>
      </c>
      <c r="O88" s="65">
        <v>0</v>
      </c>
      <c r="P88" s="65">
        <v>0</v>
      </c>
    </row>
    <row r="89" spans="1:16" hidden="1">
      <c r="A89" s="65" t="s">
        <v>10</v>
      </c>
      <c r="B89" s="65">
        <v>25</v>
      </c>
      <c r="C89" s="65" t="s">
        <v>318</v>
      </c>
      <c r="D89" s="65" t="s">
        <v>554</v>
      </c>
      <c r="E89" s="65">
        <v>0</v>
      </c>
      <c r="F89" s="65" t="s">
        <v>36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M89" s="65">
        <v>0</v>
      </c>
      <c r="N89" s="65">
        <v>0</v>
      </c>
      <c r="O89" s="65">
        <v>0</v>
      </c>
      <c r="P89" s="65">
        <v>0</v>
      </c>
    </row>
    <row r="90" spans="1:16" hidden="1">
      <c r="A90" s="65" t="s">
        <v>12</v>
      </c>
      <c r="B90" s="65">
        <v>0</v>
      </c>
      <c r="C90" s="65" t="s">
        <v>318</v>
      </c>
      <c r="D90" s="65" t="s">
        <v>408</v>
      </c>
      <c r="E90" s="65">
        <v>0</v>
      </c>
      <c r="F90" s="65" t="s">
        <v>32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M90" s="65">
        <v>0</v>
      </c>
      <c r="N90" s="65">
        <v>0</v>
      </c>
      <c r="O90" s="65">
        <v>0</v>
      </c>
      <c r="P90" s="65">
        <v>0</v>
      </c>
    </row>
    <row r="91" spans="1:16" hidden="1">
      <c r="A91" s="65" t="s">
        <v>13</v>
      </c>
      <c r="B91" s="65">
        <v>0</v>
      </c>
      <c r="C91" s="65" t="s">
        <v>318</v>
      </c>
      <c r="D91" s="65" t="s">
        <v>409</v>
      </c>
      <c r="E91" s="65">
        <v>0</v>
      </c>
      <c r="F91" s="65" t="s">
        <v>32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M91" s="65">
        <v>0</v>
      </c>
      <c r="N91" s="65">
        <v>0</v>
      </c>
      <c r="O91" s="65">
        <v>0</v>
      </c>
      <c r="P91" s="65">
        <v>0</v>
      </c>
    </row>
    <row r="92" spans="1:16" hidden="1">
      <c r="A92" s="65" t="s">
        <v>181</v>
      </c>
      <c r="B92" s="65">
        <v>0</v>
      </c>
      <c r="C92" s="65" t="s">
        <v>318</v>
      </c>
      <c r="D92" s="65" t="s">
        <v>417</v>
      </c>
      <c r="E92" s="65">
        <v>0</v>
      </c>
      <c r="F92" s="65" t="s">
        <v>36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M92" s="65">
        <v>0</v>
      </c>
      <c r="N92" s="65">
        <v>0</v>
      </c>
      <c r="O92" s="65">
        <v>0</v>
      </c>
      <c r="P92" s="65">
        <v>0</v>
      </c>
    </row>
    <row r="93" spans="1:16" hidden="1">
      <c r="A93" s="65" t="s">
        <v>16</v>
      </c>
      <c r="B93" s="65">
        <v>0</v>
      </c>
      <c r="C93" s="65" t="s">
        <v>318</v>
      </c>
      <c r="D93" s="65" t="s">
        <v>552</v>
      </c>
      <c r="E93" s="65">
        <v>0</v>
      </c>
      <c r="F93" s="65" t="s">
        <v>638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M93" s="65">
        <v>0</v>
      </c>
      <c r="N93" s="65">
        <v>0</v>
      </c>
      <c r="O93" s="65">
        <v>0</v>
      </c>
      <c r="P93" s="65">
        <v>0</v>
      </c>
    </row>
    <row r="94" spans="1:16" hidden="1">
      <c r="A94" s="65" t="s">
        <v>418</v>
      </c>
      <c r="B94" s="65">
        <v>0</v>
      </c>
      <c r="C94" s="65" t="s">
        <v>318</v>
      </c>
      <c r="D94" s="65" t="s">
        <v>552</v>
      </c>
      <c r="E94" s="65">
        <v>0</v>
      </c>
      <c r="F94" s="65" t="s">
        <v>36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M94" s="65">
        <v>0</v>
      </c>
      <c r="N94" s="65">
        <v>0</v>
      </c>
      <c r="O94" s="65">
        <v>0</v>
      </c>
      <c r="P94" s="65">
        <v>0</v>
      </c>
    </row>
    <row r="95" spans="1:16" hidden="1">
      <c r="A95" s="65" t="s">
        <v>419</v>
      </c>
      <c r="B95" s="65">
        <v>0</v>
      </c>
      <c r="C95" s="65" t="s">
        <v>318</v>
      </c>
      <c r="D95" s="65" t="s">
        <v>552</v>
      </c>
      <c r="E95" s="65">
        <v>0</v>
      </c>
      <c r="F95" s="65" t="s">
        <v>638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M95" s="65">
        <v>0</v>
      </c>
      <c r="N95" s="65">
        <v>0</v>
      </c>
      <c r="O95" s="65">
        <v>0</v>
      </c>
      <c r="P95" s="65">
        <v>0</v>
      </c>
    </row>
    <row r="96" spans="1:16" hidden="1">
      <c r="A96" s="65" t="s">
        <v>78</v>
      </c>
      <c r="B96" s="65">
        <v>0</v>
      </c>
      <c r="C96" s="65" t="s">
        <v>318</v>
      </c>
      <c r="D96" s="65" t="s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M96" s="65">
        <v>0</v>
      </c>
      <c r="N96" s="65" t="s">
        <v>623</v>
      </c>
      <c r="O96" s="65">
        <v>0</v>
      </c>
      <c r="P96" s="65">
        <v>0</v>
      </c>
    </row>
    <row r="97" spans="1:16" hidden="1">
      <c r="A97" s="65" t="s">
        <v>80</v>
      </c>
      <c r="B97" s="65">
        <v>0</v>
      </c>
      <c r="C97" s="65" t="s">
        <v>318</v>
      </c>
      <c r="D97" s="65" t="s">
        <v>552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M97" s="65">
        <v>0</v>
      </c>
      <c r="N97" s="65" t="s">
        <v>623</v>
      </c>
      <c r="O97" s="65">
        <v>0</v>
      </c>
      <c r="P97" s="65">
        <v>0</v>
      </c>
    </row>
    <row r="98" spans="1:16" hidden="1">
      <c r="A98" s="65" t="s">
        <v>81</v>
      </c>
      <c r="B98" s="65">
        <v>0</v>
      </c>
      <c r="C98" s="65" t="s">
        <v>318</v>
      </c>
      <c r="D98" s="65" t="s">
        <v>552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M98" s="65">
        <v>0</v>
      </c>
      <c r="N98" s="65" t="s">
        <v>623</v>
      </c>
      <c r="O98" s="65">
        <v>0</v>
      </c>
      <c r="P98" s="65">
        <v>0</v>
      </c>
    </row>
    <row r="99" spans="1:16" hidden="1">
      <c r="A99" s="65" t="s">
        <v>82</v>
      </c>
      <c r="B99" s="65">
        <v>0</v>
      </c>
      <c r="C99" s="65" t="s">
        <v>318</v>
      </c>
      <c r="D99" s="65" t="s">
        <v>552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M99" s="65">
        <v>0</v>
      </c>
      <c r="N99" s="65" t="s">
        <v>623</v>
      </c>
      <c r="O99" s="65">
        <v>0</v>
      </c>
      <c r="P99" s="65">
        <v>0</v>
      </c>
    </row>
    <row r="100" spans="1:16" hidden="1">
      <c r="A100" s="65" t="s">
        <v>85</v>
      </c>
      <c r="B100" s="65">
        <v>0</v>
      </c>
      <c r="C100" s="65" t="s">
        <v>318</v>
      </c>
      <c r="D100" s="65" t="s">
        <v>583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M100" s="65">
        <v>0</v>
      </c>
      <c r="N100" s="65" t="s">
        <v>623</v>
      </c>
      <c r="O100" s="65">
        <v>0</v>
      </c>
      <c r="P100" s="65">
        <v>0</v>
      </c>
    </row>
    <row r="101" spans="1:16" hidden="1">
      <c r="A101" s="65" t="s">
        <v>86</v>
      </c>
      <c r="B101" s="65">
        <v>0</v>
      </c>
      <c r="C101" s="65" t="s">
        <v>318</v>
      </c>
      <c r="D101" s="65" t="s">
        <v>552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M101" s="65">
        <v>0</v>
      </c>
      <c r="N101" s="65" t="s">
        <v>623</v>
      </c>
      <c r="O101" s="65">
        <v>0</v>
      </c>
      <c r="P101" s="65">
        <v>0</v>
      </c>
    </row>
    <row r="102" spans="1:16" hidden="1">
      <c r="A102" s="65" t="s">
        <v>91</v>
      </c>
      <c r="B102" s="65">
        <v>0</v>
      </c>
      <c r="C102" s="65" t="s">
        <v>318</v>
      </c>
      <c r="D102" s="65" t="s">
        <v>552</v>
      </c>
      <c r="E102" s="65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M102" s="65">
        <v>0</v>
      </c>
      <c r="N102" s="65" t="s">
        <v>623</v>
      </c>
      <c r="O102" s="65">
        <v>0</v>
      </c>
      <c r="P102" s="65">
        <v>0</v>
      </c>
    </row>
    <row r="103" spans="1:16" hidden="1">
      <c r="A103" s="65" t="s">
        <v>92</v>
      </c>
      <c r="B103" s="65">
        <v>0</v>
      </c>
      <c r="C103" s="65" t="s">
        <v>318</v>
      </c>
      <c r="D103" s="65" t="s">
        <v>552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M103" s="65">
        <v>0</v>
      </c>
      <c r="N103" s="65" t="s">
        <v>623</v>
      </c>
      <c r="O103" s="65">
        <v>0</v>
      </c>
      <c r="P103" s="65">
        <v>0</v>
      </c>
    </row>
    <row r="104" spans="1:16" hidden="1">
      <c r="A104" s="65" t="s">
        <v>93</v>
      </c>
      <c r="B104" s="65">
        <v>0</v>
      </c>
      <c r="C104" s="65" t="s">
        <v>318</v>
      </c>
      <c r="D104" s="65" t="s">
        <v>552</v>
      </c>
      <c r="E104" s="65">
        <v>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M104" s="65">
        <v>0</v>
      </c>
      <c r="N104" s="65" t="s">
        <v>623</v>
      </c>
      <c r="O104" s="65">
        <v>0</v>
      </c>
      <c r="P104" s="65">
        <v>0</v>
      </c>
    </row>
    <row r="105" spans="1:16" hidden="1">
      <c r="A105" s="65" t="s">
        <v>96</v>
      </c>
      <c r="B105" s="65">
        <v>0</v>
      </c>
      <c r="C105" s="65" t="s">
        <v>318</v>
      </c>
      <c r="D105" s="65" t="s">
        <v>584</v>
      </c>
      <c r="E105" s="65">
        <v>0</v>
      </c>
      <c r="F105" s="65">
        <v>0</v>
      </c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M105" s="65">
        <v>0</v>
      </c>
      <c r="N105" s="65" t="s">
        <v>623</v>
      </c>
      <c r="O105" s="65">
        <v>0</v>
      </c>
      <c r="P105" s="65">
        <v>0</v>
      </c>
    </row>
    <row r="106" spans="1:16" hidden="1">
      <c r="A106" s="65" t="s">
        <v>97</v>
      </c>
      <c r="B106" s="65">
        <v>0</v>
      </c>
      <c r="C106" s="65" t="s">
        <v>318</v>
      </c>
      <c r="D106" s="65" t="s">
        <v>552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M106" s="65">
        <v>0</v>
      </c>
      <c r="N106" s="65" t="s">
        <v>623</v>
      </c>
      <c r="O106" s="65">
        <v>0</v>
      </c>
      <c r="P106" s="65">
        <v>0</v>
      </c>
    </row>
    <row r="107" spans="1:16" hidden="1">
      <c r="A107" s="65" t="s">
        <v>98</v>
      </c>
      <c r="B107" s="65">
        <v>0</v>
      </c>
      <c r="C107" s="65" t="s">
        <v>318</v>
      </c>
      <c r="D107" s="65" t="s">
        <v>585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M107" s="65">
        <v>0</v>
      </c>
      <c r="N107" s="65" t="s">
        <v>623</v>
      </c>
      <c r="O107" s="65">
        <v>0</v>
      </c>
      <c r="P107" s="65">
        <v>0</v>
      </c>
    </row>
    <row r="108" spans="1:16" hidden="1">
      <c r="A108" s="65" t="s">
        <v>99</v>
      </c>
      <c r="B108" s="65">
        <v>0</v>
      </c>
      <c r="C108" s="65" t="s">
        <v>318</v>
      </c>
      <c r="D108" s="65" t="s">
        <v>586</v>
      </c>
      <c r="E108" s="65">
        <v>0</v>
      </c>
      <c r="F108" s="65">
        <v>0</v>
      </c>
      <c r="G108" s="65">
        <v>0</v>
      </c>
      <c r="H108" s="65">
        <v>0</v>
      </c>
      <c r="I108" s="65">
        <v>0</v>
      </c>
      <c r="J108" s="65">
        <v>0</v>
      </c>
      <c r="K108" s="65">
        <v>0</v>
      </c>
      <c r="M108" s="65">
        <v>0</v>
      </c>
      <c r="N108" s="65" t="s">
        <v>623</v>
      </c>
      <c r="O108" s="65">
        <v>0</v>
      </c>
      <c r="P108" s="65">
        <v>0</v>
      </c>
    </row>
    <row r="109" spans="1:16" hidden="1">
      <c r="A109" s="65" t="s">
        <v>100</v>
      </c>
      <c r="B109" s="65">
        <v>0</v>
      </c>
      <c r="C109" s="65" t="s">
        <v>318</v>
      </c>
      <c r="D109" s="65" t="s">
        <v>587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M109" s="65">
        <v>0</v>
      </c>
      <c r="N109" s="65" t="s">
        <v>623</v>
      </c>
      <c r="O109" s="65">
        <v>0</v>
      </c>
      <c r="P109" s="65">
        <v>0</v>
      </c>
    </row>
    <row r="110" spans="1:16" hidden="1">
      <c r="A110" s="65" t="s">
        <v>102</v>
      </c>
      <c r="B110" s="65">
        <v>0</v>
      </c>
      <c r="C110" s="65" t="s">
        <v>318</v>
      </c>
      <c r="D110" s="65" t="s">
        <v>552</v>
      </c>
      <c r="E110" s="65" t="s">
        <v>497</v>
      </c>
      <c r="F110" s="65">
        <v>0</v>
      </c>
      <c r="G110" s="65">
        <v>0</v>
      </c>
      <c r="H110" s="65">
        <v>0</v>
      </c>
      <c r="I110" s="65">
        <v>0</v>
      </c>
      <c r="J110" s="65">
        <v>0</v>
      </c>
      <c r="K110" s="65">
        <v>0</v>
      </c>
      <c r="M110" s="65">
        <v>0</v>
      </c>
      <c r="N110" s="65" t="s">
        <v>623</v>
      </c>
      <c r="O110" s="65">
        <v>0</v>
      </c>
      <c r="P110" s="65">
        <v>0</v>
      </c>
    </row>
    <row r="111" spans="1:16" hidden="1">
      <c r="A111" s="65" t="s">
        <v>399</v>
      </c>
      <c r="B111" s="65">
        <v>0</v>
      </c>
      <c r="C111" s="65" t="s">
        <v>318</v>
      </c>
      <c r="D111" s="65" t="s">
        <v>122</v>
      </c>
      <c r="E111" s="65">
        <v>0</v>
      </c>
      <c r="F111" s="65" t="s">
        <v>36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M111" s="65">
        <v>0</v>
      </c>
      <c r="N111" s="65">
        <v>0</v>
      </c>
      <c r="O111" s="65">
        <v>0</v>
      </c>
      <c r="P111" s="65">
        <v>0</v>
      </c>
    </row>
    <row r="112" spans="1:16" hidden="1">
      <c r="A112" s="65" t="s">
        <v>400</v>
      </c>
      <c r="B112" s="65">
        <v>10</v>
      </c>
      <c r="C112" s="65" t="s">
        <v>318</v>
      </c>
      <c r="D112" s="65" t="s">
        <v>547</v>
      </c>
      <c r="E112" s="65">
        <v>0</v>
      </c>
      <c r="F112" s="65" t="s">
        <v>32</v>
      </c>
      <c r="G112" s="65">
        <v>0</v>
      </c>
      <c r="H112" s="65">
        <v>0</v>
      </c>
      <c r="I112" s="65">
        <v>0</v>
      </c>
      <c r="J112" s="65">
        <v>0</v>
      </c>
      <c r="K112" s="65">
        <v>0</v>
      </c>
      <c r="M112" s="65">
        <v>0</v>
      </c>
      <c r="N112" s="65">
        <v>0</v>
      </c>
      <c r="O112" s="65">
        <v>0</v>
      </c>
      <c r="P112" s="65">
        <v>0</v>
      </c>
    </row>
    <row r="113" spans="1:16" hidden="1">
      <c r="A113" s="65" t="s">
        <v>231</v>
      </c>
      <c r="B113" s="65">
        <v>10</v>
      </c>
      <c r="C113" s="65" t="s">
        <v>318</v>
      </c>
      <c r="D113" s="65" t="s">
        <v>547</v>
      </c>
      <c r="E113" s="65">
        <v>0</v>
      </c>
      <c r="F113" s="65" t="s">
        <v>32</v>
      </c>
      <c r="G113" s="65">
        <v>0</v>
      </c>
      <c r="H113" s="65">
        <v>0</v>
      </c>
      <c r="I113" s="65">
        <v>0</v>
      </c>
      <c r="J113" s="65">
        <v>0</v>
      </c>
      <c r="K113" s="65">
        <v>0</v>
      </c>
      <c r="M113" s="65">
        <v>0</v>
      </c>
      <c r="N113" s="65">
        <v>0</v>
      </c>
      <c r="O113" s="65">
        <v>0</v>
      </c>
      <c r="P113" s="65">
        <v>0</v>
      </c>
    </row>
    <row r="114" spans="1:16" hidden="1">
      <c r="A114" s="65" t="s">
        <v>232</v>
      </c>
      <c r="B114" s="65">
        <v>0</v>
      </c>
      <c r="C114" s="65" t="s">
        <v>318</v>
      </c>
      <c r="D114" s="65" t="s">
        <v>548</v>
      </c>
      <c r="E114" s="65">
        <v>0</v>
      </c>
      <c r="F114" s="65" t="s">
        <v>36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M114" s="65">
        <v>0</v>
      </c>
      <c r="N114" s="65">
        <v>0</v>
      </c>
      <c r="O114" s="65">
        <v>0</v>
      </c>
      <c r="P114" s="65">
        <v>0</v>
      </c>
    </row>
    <row r="115" spans="1:16" hidden="1">
      <c r="A115" s="65" t="s">
        <v>233</v>
      </c>
      <c r="B115" s="65">
        <v>10</v>
      </c>
      <c r="C115" s="65" t="s">
        <v>318</v>
      </c>
      <c r="D115" s="65" t="s">
        <v>549</v>
      </c>
      <c r="E115" s="65">
        <v>0</v>
      </c>
      <c r="F115" s="65" t="s">
        <v>32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M115" s="65">
        <v>0</v>
      </c>
      <c r="N115" s="65">
        <v>0</v>
      </c>
      <c r="O115" s="65">
        <v>0</v>
      </c>
      <c r="P115" s="65">
        <v>0</v>
      </c>
    </row>
    <row r="116" spans="1:16" hidden="1">
      <c r="A116" s="65" t="s">
        <v>70</v>
      </c>
      <c r="B116" s="65">
        <v>0</v>
      </c>
      <c r="C116" s="65" t="s">
        <v>318</v>
      </c>
      <c r="D116" s="65" t="s">
        <v>547</v>
      </c>
      <c r="E116" s="65">
        <v>0</v>
      </c>
      <c r="F116" s="65" t="s">
        <v>36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M116" s="65">
        <v>0</v>
      </c>
      <c r="N116" s="65">
        <v>0</v>
      </c>
      <c r="O116" s="65">
        <v>0</v>
      </c>
      <c r="P116" s="65">
        <v>0</v>
      </c>
    </row>
    <row r="117" spans="1:16" hidden="1">
      <c r="A117" s="65" t="s">
        <v>251</v>
      </c>
      <c r="B117" s="65">
        <v>0</v>
      </c>
      <c r="C117" s="65" t="s">
        <v>318</v>
      </c>
      <c r="D117" s="65" t="s">
        <v>550</v>
      </c>
      <c r="E117" s="65">
        <v>0</v>
      </c>
      <c r="F117" s="65" t="s">
        <v>32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M117" s="65">
        <v>0</v>
      </c>
      <c r="N117" s="65">
        <v>0</v>
      </c>
      <c r="O117" s="65">
        <v>0</v>
      </c>
      <c r="P117" s="65">
        <v>0</v>
      </c>
    </row>
    <row r="118" spans="1:16" hidden="1">
      <c r="A118" s="65" t="s">
        <v>252</v>
      </c>
      <c r="B118" s="65">
        <v>0</v>
      </c>
      <c r="C118" s="65" t="s">
        <v>318</v>
      </c>
      <c r="D118" s="65" t="s">
        <v>551</v>
      </c>
      <c r="E118" s="65">
        <v>0</v>
      </c>
      <c r="F118" s="65" t="s">
        <v>36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M118" s="65">
        <v>0</v>
      </c>
      <c r="N118" s="65">
        <v>0</v>
      </c>
      <c r="O118" s="65">
        <v>0</v>
      </c>
      <c r="P118" s="65">
        <v>0</v>
      </c>
    </row>
    <row r="119" spans="1:16" hidden="1">
      <c r="A119" s="65" t="s">
        <v>253</v>
      </c>
      <c r="B119" s="65">
        <v>0</v>
      </c>
      <c r="C119" s="65" t="s">
        <v>318</v>
      </c>
      <c r="D119" s="65" t="s">
        <v>550</v>
      </c>
      <c r="E119" s="65">
        <v>0</v>
      </c>
      <c r="F119" s="65" t="s">
        <v>32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M119" s="65">
        <v>0</v>
      </c>
      <c r="N119" s="65">
        <v>0</v>
      </c>
      <c r="O119" s="65">
        <v>0</v>
      </c>
      <c r="P119" s="65">
        <v>0</v>
      </c>
    </row>
    <row r="120" spans="1:16" hidden="1">
      <c r="A120" s="65" t="s">
        <v>254</v>
      </c>
      <c r="B120" s="65">
        <v>0</v>
      </c>
      <c r="C120" s="65" t="s">
        <v>318</v>
      </c>
      <c r="D120" s="65" t="s">
        <v>552</v>
      </c>
      <c r="E120" s="65">
        <v>0</v>
      </c>
      <c r="F120" s="65" t="s">
        <v>36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M120" s="65">
        <v>0</v>
      </c>
      <c r="N120" s="65">
        <v>0</v>
      </c>
      <c r="O120" s="65">
        <v>0</v>
      </c>
      <c r="P120" s="65">
        <v>0</v>
      </c>
    </row>
    <row r="121" spans="1:16" hidden="1">
      <c r="A121" s="65" t="s">
        <v>434</v>
      </c>
      <c r="B121" s="65">
        <v>10</v>
      </c>
      <c r="C121" s="65" t="s">
        <v>318</v>
      </c>
      <c r="D121" s="65" t="s">
        <v>553</v>
      </c>
      <c r="E121" s="65">
        <v>0</v>
      </c>
      <c r="F121" s="65" t="s">
        <v>32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M121" s="65">
        <v>0</v>
      </c>
      <c r="N121" s="65">
        <v>0</v>
      </c>
      <c r="O121" s="65">
        <v>0</v>
      </c>
      <c r="P121" s="65">
        <v>0</v>
      </c>
    </row>
    <row r="122" spans="1:16" hidden="1">
      <c r="A122" s="65" t="s">
        <v>142</v>
      </c>
      <c r="B122" s="65">
        <v>10</v>
      </c>
      <c r="C122" s="65" t="s">
        <v>318</v>
      </c>
      <c r="D122" s="65" t="s">
        <v>554</v>
      </c>
      <c r="E122" s="65">
        <v>0</v>
      </c>
      <c r="F122" s="65" t="s">
        <v>32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M122" s="65">
        <v>0</v>
      </c>
      <c r="N122" s="65">
        <v>0</v>
      </c>
      <c r="O122" s="65">
        <v>0</v>
      </c>
      <c r="P122" s="65">
        <v>0</v>
      </c>
    </row>
    <row r="123" spans="1:16" hidden="1">
      <c r="A123" s="65" t="s">
        <v>20</v>
      </c>
      <c r="B123" s="65">
        <v>10</v>
      </c>
      <c r="C123" s="65" t="s">
        <v>318</v>
      </c>
      <c r="D123" s="65" t="s">
        <v>547</v>
      </c>
      <c r="E123" s="65">
        <v>0</v>
      </c>
      <c r="F123" s="65" t="s">
        <v>32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M123" s="65">
        <v>0</v>
      </c>
      <c r="N123" s="65">
        <v>0</v>
      </c>
      <c r="O123" s="65">
        <v>0</v>
      </c>
      <c r="P123" s="65">
        <v>0</v>
      </c>
    </row>
    <row r="124" spans="1:16" hidden="1">
      <c r="A124" s="65" t="s">
        <v>195</v>
      </c>
      <c r="B124" s="65">
        <v>0</v>
      </c>
      <c r="C124" s="65" t="s">
        <v>318</v>
      </c>
      <c r="D124" s="65" t="s">
        <v>550</v>
      </c>
      <c r="E124" s="65">
        <v>0</v>
      </c>
      <c r="F124" s="65" t="s">
        <v>36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M124" s="65">
        <v>0</v>
      </c>
      <c r="N124" s="65">
        <v>0</v>
      </c>
      <c r="O124" s="65">
        <v>0</v>
      </c>
      <c r="P124" s="65">
        <v>0</v>
      </c>
    </row>
    <row r="125" spans="1:16" hidden="1">
      <c r="A125" s="65" t="s">
        <v>212</v>
      </c>
      <c r="B125" s="65">
        <v>0</v>
      </c>
      <c r="C125" s="65" t="s">
        <v>318</v>
      </c>
      <c r="D125" s="65" t="s">
        <v>555</v>
      </c>
      <c r="E125" s="65">
        <v>0</v>
      </c>
      <c r="F125" s="65" t="s">
        <v>36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M125" s="65">
        <v>0</v>
      </c>
      <c r="N125" s="65">
        <v>0</v>
      </c>
      <c r="O125" s="65">
        <v>0</v>
      </c>
      <c r="P125" s="65">
        <v>0</v>
      </c>
    </row>
    <row r="126" spans="1:16" hidden="1">
      <c r="A126" s="65" t="s">
        <v>312</v>
      </c>
      <c r="B126" s="65">
        <v>65</v>
      </c>
      <c r="C126" s="65" t="s">
        <v>318</v>
      </c>
      <c r="D126" s="65" t="s">
        <v>556</v>
      </c>
      <c r="E126" s="65">
        <v>0</v>
      </c>
      <c r="F126" s="65" t="s">
        <v>32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M126" s="65">
        <v>0</v>
      </c>
      <c r="N126" s="65">
        <v>0</v>
      </c>
      <c r="O126" s="65">
        <v>0</v>
      </c>
      <c r="P126" s="65">
        <v>0</v>
      </c>
    </row>
    <row r="127" spans="1:16" hidden="1">
      <c r="A127" s="65" t="s">
        <v>313</v>
      </c>
      <c r="B127" s="65">
        <v>0</v>
      </c>
      <c r="C127" s="65" t="s">
        <v>318</v>
      </c>
      <c r="D127" s="65" t="s">
        <v>550</v>
      </c>
      <c r="E127" s="65">
        <v>0</v>
      </c>
      <c r="F127" s="65" t="s">
        <v>32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M127" s="65">
        <v>0</v>
      </c>
      <c r="N127" s="65">
        <v>0</v>
      </c>
      <c r="O127" s="65">
        <v>0</v>
      </c>
      <c r="P127" s="65">
        <v>0</v>
      </c>
    </row>
    <row r="128" spans="1:16" hidden="1">
      <c r="A128" s="65" t="s">
        <v>557</v>
      </c>
      <c r="B128" s="65">
        <v>0</v>
      </c>
      <c r="C128" s="65" t="s">
        <v>318</v>
      </c>
      <c r="D128" s="65" t="s">
        <v>558</v>
      </c>
      <c r="E128" s="65">
        <v>0</v>
      </c>
      <c r="F128" s="65" t="s">
        <v>32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M128" s="65">
        <v>0</v>
      </c>
      <c r="N128" s="65">
        <v>0</v>
      </c>
      <c r="O128" s="65">
        <v>0</v>
      </c>
      <c r="P128" s="65">
        <v>0</v>
      </c>
    </row>
    <row r="129" spans="1:16" hidden="1">
      <c r="A129" s="65" t="s">
        <v>380</v>
      </c>
      <c r="B129" s="65">
        <v>0</v>
      </c>
      <c r="C129" s="65" t="s">
        <v>318</v>
      </c>
      <c r="D129" s="65" t="s">
        <v>234</v>
      </c>
      <c r="E129" s="65">
        <v>0</v>
      </c>
      <c r="F129" s="65" t="s">
        <v>559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M129" s="65">
        <v>0</v>
      </c>
      <c r="N129" s="65">
        <v>0</v>
      </c>
      <c r="O129" s="65">
        <v>0</v>
      </c>
      <c r="P129" s="65">
        <v>0</v>
      </c>
    </row>
    <row r="130" spans="1:16" hidden="1">
      <c r="A130" s="65" t="s">
        <v>235</v>
      </c>
      <c r="B130" s="65">
        <v>0</v>
      </c>
      <c r="C130" s="65" t="s">
        <v>318</v>
      </c>
      <c r="D130" s="65" t="s">
        <v>560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M130" s="65">
        <v>0</v>
      </c>
      <c r="N130" s="65">
        <v>0</v>
      </c>
      <c r="O130" s="65">
        <v>0</v>
      </c>
      <c r="P130" s="65">
        <v>0</v>
      </c>
    </row>
    <row r="131" spans="1:16" hidden="1">
      <c r="A131" s="65" t="s">
        <v>106</v>
      </c>
      <c r="B131" s="65">
        <v>0</v>
      </c>
      <c r="C131" s="65" t="s">
        <v>318</v>
      </c>
      <c r="D131" s="65" t="s">
        <v>561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M131" s="65">
        <v>0</v>
      </c>
      <c r="N131" s="65">
        <v>0</v>
      </c>
      <c r="O131" s="65">
        <v>0</v>
      </c>
      <c r="P131" s="65">
        <v>0</v>
      </c>
    </row>
    <row r="132" spans="1:16" hidden="1">
      <c r="A132" s="65" t="s">
        <v>431</v>
      </c>
      <c r="B132" s="65">
        <v>0</v>
      </c>
      <c r="C132" s="65" t="s">
        <v>318</v>
      </c>
      <c r="D132" s="65" t="s">
        <v>404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M132" s="65">
        <v>0</v>
      </c>
      <c r="N132" s="65">
        <v>0</v>
      </c>
      <c r="O132" s="65">
        <v>0</v>
      </c>
      <c r="P132" s="65">
        <v>0</v>
      </c>
    </row>
    <row r="133" spans="1:16" hidden="1">
      <c r="A133" s="65" t="s">
        <v>432</v>
      </c>
      <c r="B133" s="65">
        <v>0</v>
      </c>
      <c r="C133" s="65" t="s">
        <v>318</v>
      </c>
      <c r="D133" s="65" t="s">
        <v>503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M133" s="65">
        <v>0</v>
      </c>
      <c r="N133" s="65">
        <v>0</v>
      </c>
      <c r="O133" s="65">
        <v>0</v>
      </c>
      <c r="P133" s="65">
        <v>0</v>
      </c>
    </row>
    <row r="134" spans="1:16" hidden="1">
      <c r="A134" s="65" t="s">
        <v>444</v>
      </c>
      <c r="B134" s="65">
        <v>0</v>
      </c>
      <c r="C134" s="65" t="s">
        <v>318</v>
      </c>
      <c r="D134" s="65" t="s">
        <v>319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M134" s="65">
        <v>0</v>
      </c>
      <c r="N134" s="65">
        <v>0</v>
      </c>
      <c r="O134" s="65">
        <v>0</v>
      </c>
      <c r="P134" s="65">
        <v>0</v>
      </c>
    </row>
    <row r="135" spans="1:16" ht="24" hidden="1">
      <c r="A135" s="65" t="s">
        <v>11</v>
      </c>
      <c r="B135" s="65" t="s">
        <v>637</v>
      </c>
      <c r="C135" s="65" t="s">
        <v>407</v>
      </c>
      <c r="D135" s="65" t="s">
        <v>637</v>
      </c>
      <c r="E135" s="65" t="s">
        <v>637</v>
      </c>
      <c r="F135" s="65" t="s">
        <v>637</v>
      </c>
      <c r="G135" s="65" t="s">
        <v>637</v>
      </c>
      <c r="H135" s="65" t="s">
        <v>637</v>
      </c>
      <c r="I135" s="65" t="s">
        <v>637</v>
      </c>
      <c r="J135" s="65" t="s">
        <v>637</v>
      </c>
      <c r="K135" s="65" t="s">
        <v>637</v>
      </c>
      <c r="M135" s="65" t="s">
        <v>637</v>
      </c>
      <c r="N135" s="65" t="s">
        <v>637</v>
      </c>
      <c r="O135" s="65" t="s">
        <v>637</v>
      </c>
      <c r="P135" s="65" t="s">
        <v>637</v>
      </c>
    </row>
    <row r="136" spans="1:16" hidden="1">
      <c r="A136" s="65">
        <v>0</v>
      </c>
      <c r="B136" s="65">
        <v>0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M136" s="65">
        <v>0</v>
      </c>
      <c r="N136" s="65">
        <v>0</v>
      </c>
      <c r="O136" s="65">
        <v>0</v>
      </c>
      <c r="P136" s="65">
        <v>0</v>
      </c>
    </row>
    <row r="137" spans="1:16" hidden="1">
      <c r="A137" s="65">
        <v>0</v>
      </c>
      <c r="B137" s="65">
        <v>0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M137" s="65">
        <v>0</v>
      </c>
      <c r="N137" s="65">
        <v>0</v>
      </c>
      <c r="O137" s="65">
        <v>0</v>
      </c>
      <c r="P137" s="65">
        <v>0</v>
      </c>
    </row>
    <row r="138" spans="1:16" hidden="1">
      <c r="A138" s="65">
        <v>0</v>
      </c>
      <c r="B138" s="65">
        <v>0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M138" s="65">
        <v>0</v>
      </c>
      <c r="N138" s="65">
        <v>0</v>
      </c>
      <c r="O138" s="65">
        <v>0</v>
      </c>
      <c r="P138" s="65">
        <v>0</v>
      </c>
    </row>
  </sheetData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opLeftCell="A36" workbookViewId="0">
      <selection activeCell="D12" sqref="D12"/>
    </sheetView>
  </sheetViews>
  <sheetFormatPr baseColWidth="10" defaultColWidth="8.83203125" defaultRowHeight="12" x14ac:dyDescent="0"/>
  <cols>
    <col min="3" max="3" width="23" bestFit="1" customWidth="1"/>
    <col min="4" max="4" width="72.33203125" bestFit="1" customWidth="1"/>
    <col min="5" max="5" width="23.5" customWidth="1"/>
  </cols>
  <sheetData>
    <row r="1" spans="1:4">
      <c r="A1">
        <f>'Master Data'!A1</f>
        <v>0</v>
      </c>
      <c r="B1" t="str">
        <f>'Master Data'!B1</f>
        <v>payment</v>
      </c>
      <c r="C1" t="str">
        <f>'Master Data'!C1</f>
        <v>Qualification</v>
      </c>
      <c r="D1" t="str">
        <f>'Master Data'!D1</f>
        <v>Reason for non-participation</v>
      </c>
    </row>
    <row r="2" spans="1:4">
      <c r="A2" t="str">
        <f>'Master Data'!A2</f>
        <v>C-APH 01</v>
      </c>
      <c r="B2">
        <f>'Master Data'!B2</f>
        <v>65</v>
      </c>
      <c r="C2" t="str">
        <f>'Master Data'!C2</f>
        <v>qualified</v>
      </c>
      <c r="D2" t="str">
        <f>'Master Data'!D2</f>
        <v>n/a</v>
      </c>
    </row>
    <row r="3" spans="1:4">
      <c r="A3" t="str">
        <f>'Master Data'!A3</f>
        <v>C-APH 02</v>
      </c>
      <c r="B3">
        <f>'Master Data'!B3</f>
        <v>65</v>
      </c>
      <c r="C3" t="str">
        <f>'Master Data'!C3</f>
        <v>qualified</v>
      </c>
      <c r="D3" t="str">
        <f>'Master Data'!D3</f>
        <v>n/a</v>
      </c>
    </row>
    <row r="4" spans="1:4">
      <c r="A4" t="str">
        <f>'Master Data'!A4</f>
        <v>C-APH 03</v>
      </c>
      <c r="B4">
        <f>'Master Data'!B4</f>
        <v>65</v>
      </c>
      <c r="C4" t="str">
        <f>'Master Data'!C4</f>
        <v>qualified</v>
      </c>
      <c r="D4" t="str">
        <f>'Master Data'!D4</f>
        <v>n/a</v>
      </c>
    </row>
    <row r="5" spans="1:4">
      <c r="A5" t="str">
        <f>'Master Data'!A5</f>
        <v>C-APH 04</v>
      </c>
      <c r="B5">
        <f>'Master Data'!B5</f>
        <v>0</v>
      </c>
      <c r="C5" t="str">
        <f>'Master Data'!C5</f>
        <v>Not qualified</v>
      </c>
      <c r="D5" t="str">
        <f>'Master Data'!D5</f>
        <v>disqualified  - French speaker</v>
      </c>
    </row>
    <row r="6" spans="1:4">
      <c r="A6" t="str">
        <f>'Master Data'!A6</f>
        <v>C-APH 05</v>
      </c>
      <c r="B6">
        <f>'Master Data'!B6</f>
        <v>10</v>
      </c>
      <c r="C6" t="str">
        <f>'Master Data'!C6</f>
        <v>Not qualified</v>
      </c>
      <c r="D6" t="str">
        <f>'Master Data'!D6</f>
        <v>disqualified - too old</v>
      </c>
    </row>
    <row r="7" spans="1:4">
      <c r="A7" t="str">
        <f>'Master Data'!A7</f>
        <v>C-APH 06</v>
      </c>
      <c r="B7">
        <f>'Master Data'!B7</f>
        <v>65</v>
      </c>
      <c r="C7" t="str">
        <f>'Master Data'!C7</f>
        <v>qualified</v>
      </c>
      <c r="D7" t="str">
        <f>'Master Data'!D7</f>
        <v>n/a</v>
      </c>
    </row>
    <row r="8" spans="1:4">
      <c r="A8" t="str">
        <f>'Master Data'!A8</f>
        <v>C-APH 07</v>
      </c>
      <c r="B8">
        <f>'Master Data'!B8</f>
        <v>10</v>
      </c>
      <c r="C8" t="str">
        <f>'Master Data'!C8</f>
        <v>Not qualified</v>
      </c>
      <c r="D8" t="str">
        <f>'Master Data'!D8</f>
        <v>disqualified - too old</v>
      </c>
    </row>
    <row r="9" spans="1:4">
      <c r="A9" t="str">
        <f>'Master Data'!A9</f>
        <v>C-APH 08</v>
      </c>
      <c r="B9">
        <f>'Master Data'!B9</f>
        <v>0</v>
      </c>
      <c r="C9" t="str">
        <f>'Master Data'!C9</f>
        <v>Not qualified</v>
      </c>
      <c r="D9" t="str">
        <f>'Master Data'!D9</f>
        <v>declined participation after information meeting</v>
      </c>
    </row>
    <row r="10" spans="1:4">
      <c r="A10" t="str">
        <f>'Master Data'!A10</f>
        <v>C-APH 09</v>
      </c>
      <c r="B10">
        <f>'Master Data'!B10</f>
        <v>10</v>
      </c>
      <c r="C10" t="str">
        <f>'Master Data'!C10</f>
        <v>Not qualified</v>
      </c>
      <c r="D10" t="str">
        <f>'Master Data'!D10</f>
        <v>disqualified - dysarthric</v>
      </c>
    </row>
    <row r="11" spans="1:4">
      <c r="A11" t="str">
        <f>'Master Data'!A11</f>
        <v>C-APH 10</v>
      </c>
      <c r="B11">
        <f>'Master Data'!B11</f>
        <v>65</v>
      </c>
      <c r="C11" t="str">
        <f>'Master Data'!C11</f>
        <v>qualified</v>
      </c>
      <c r="D11" t="str">
        <f>'Master Data'!D11</f>
        <v>n/a</v>
      </c>
    </row>
    <row r="12" spans="1:4">
      <c r="A12" t="str">
        <f>'Master Data'!A12</f>
        <v>C-APH 11</v>
      </c>
      <c r="B12">
        <f>'Master Data'!B12</f>
        <v>65</v>
      </c>
      <c r="C12" t="str">
        <f>'Master Data'!C12</f>
        <v>qualified</v>
      </c>
      <c r="D12" t="str">
        <f>'Master Data'!D12</f>
        <v>n/a</v>
      </c>
    </row>
    <row r="13" spans="1:4">
      <c r="A13" t="str">
        <f>'Master Data'!A13</f>
        <v>C-APH 12</v>
      </c>
      <c r="B13">
        <f>'Master Data'!B13</f>
        <v>0</v>
      </c>
      <c r="C13" t="str">
        <f>'Master Data'!C13</f>
        <v>Not qualified</v>
      </c>
      <c r="D13" t="str">
        <f>'Master Data'!D13</f>
        <v>disqualified - too old</v>
      </c>
    </row>
    <row r="14" spans="1:4">
      <c r="A14" t="str">
        <f>'Master Data'!A14</f>
        <v>C-APH 13</v>
      </c>
      <c r="B14">
        <f>'Master Data'!B14</f>
        <v>65</v>
      </c>
      <c r="C14" t="str">
        <f>'Master Data'!C14</f>
        <v>qualified</v>
      </c>
      <c r="D14" t="str">
        <f>'Master Data'!D14</f>
        <v>n/a</v>
      </c>
    </row>
    <row r="15" spans="1:4">
      <c r="A15" t="str">
        <f>'Master Data'!A15</f>
        <v>C-APH 14</v>
      </c>
      <c r="B15">
        <f>'Master Data'!B15</f>
        <v>65</v>
      </c>
      <c r="C15" t="str">
        <f>'Master Data'!C15</f>
        <v>qualified</v>
      </c>
      <c r="D15" t="str">
        <f>'Master Data'!D15</f>
        <v>n/a</v>
      </c>
    </row>
    <row r="16" spans="1:4">
      <c r="A16" t="str">
        <f>'Master Data'!A16</f>
        <v>C-APH 15</v>
      </c>
      <c r="B16">
        <f>'Master Data'!B16</f>
        <v>0</v>
      </c>
      <c r="C16" t="str">
        <f>'Master Data'!C16</f>
        <v>Not qualified</v>
      </c>
      <c r="D16" t="str">
        <f>'Master Data'!D16</f>
        <v>logistic difficulty - unable to contact</v>
      </c>
    </row>
    <row r="17" spans="1:4">
      <c r="A17" t="str">
        <f>'Master Data'!A17</f>
        <v>C-APH 16</v>
      </c>
      <c r="B17">
        <f>'Master Data'!B17</f>
        <v>0</v>
      </c>
      <c r="C17" t="str">
        <f>'Master Data'!C17</f>
        <v>Not qualified</v>
      </c>
      <c r="D17" t="str">
        <f>'Master Data'!D17</f>
        <v>disqualified - TBI</v>
      </c>
    </row>
    <row r="18" spans="1:4">
      <c r="A18" t="str">
        <f>'Master Data'!A18</f>
        <v>C-APH 17</v>
      </c>
      <c r="B18">
        <f>'Master Data'!B18</f>
        <v>0</v>
      </c>
      <c r="C18" t="str">
        <f>'Master Data'!C18</f>
        <v>Not qualified</v>
      </c>
      <c r="D18" t="str">
        <f>'Master Data'!D18</f>
        <v>logistic difficulty - unable to contact</v>
      </c>
    </row>
    <row r="19" spans="1:4">
      <c r="A19" t="str">
        <f>'Master Data'!A19</f>
        <v>C-APH 18</v>
      </c>
      <c r="B19">
        <f>'Master Data'!B19</f>
        <v>0</v>
      </c>
      <c r="C19" t="str">
        <f>'Master Data'!C19</f>
        <v>Not qualified</v>
      </c>
      <c r="D19" t="str">
        <f>'Master Data'!D19</f>
        <v>declined participation</v>
      </c>
    </row>
    <row r="20" spans="1:4">
      <c r="A20" t="str">
        <f>'Master Data'!A20</f>
        <v>C-APH 19</v>
      </c>
      <c r="B20">
        <f>'Master Data'!B20</f>
        <v>65</v>
      </c>
      <c r="C20" t="str">
        <f>'Master Data'!C20</f>
        <v>qualified</v>
      </c>
      <c r="D20" t="str">
        <f>'Master Data'!D20</f>
        <v>n/a</v>
      </c>
    </row>
    <row r="21" spans="1:4">
      <c r="A21" t="str">
        <f>'Master Data'!A21</f>
        <v>C-APH 20</v>
      </c>
      <c r="B21">
        <f>'Master Data'!B21</f>
        <v>65</v>
      </c>
      <c r="C21" t="str">
        <f>'Master Data'!C21</f>
        <v>qualified</v>
      </c>
      <c r="D21" t="str">
        <f>'Master Data'!D21</f>
        <v>n/a</v>
      </c>
    </row>
    <row r="22" spans="1:4">
      <c r="A22" t="str">
        <f>'Master Data'!A22</f>
        <v>C-APH 21</v>
      </c>
      <c r="B22">
        <f>'Master Data'!B22</f>
        <v>65</v>
      </c>
      <c r="C22" t="str">
        <f>'Master Data'!C22</f>
        <v>qualified</v>
      </c>
      <c r="D22" t="str">
        <f>'Master Data'!D22</f>
        <v>n/a</v>
      </c>
    </row>
    <row r="23" spans="1:4">
      <c r="A23" t="str">
        <f>'Master Data'!A23</f>
        <v>C-APH 22</v>
      </c>
      <c r="B23">
        <f>'Master Data'!B23</f>
        <v>65</v>
      </c>
      <c r="C23" t="str">
        <f>'Master Data'!C23</f>
        <v>qualified</v>
      </c>
      <c r="D23" t="str">
        <f>'Master Data'!D23</f>
        <v>n/a</v>
      </c>
    </row>
    <row r="24" spans="1:4">
      <c r="A24" t="str">
        <f>'Master Data'!A24</f>
        <v>C-APH 23</v>
      </c>
      <c r="B24">
        <f>'Master Data'!B24</f>
        <v>10</v>
      </c>
      <c r="C24" t="str">
        <f>'Master Data'!C24</f>
        <v>Not qualified</v>
      </c>
      <c r="D24" t="str">
        <f>'Master Data'!D24</f>
        <v>disqualified - failed hearing screening</v>
      </c>
    </row>
    <row r="25" spans="1:4">
      <c r="A25" t="str">
        <f>'Master Data'!A25</f>
        <v>C-APH 24</v>
      </c>
      <c r="B25">
        <f>'Master Data'!B25</f>
        <v>65</v>
      </c>
      <c r="C25" t="str">
        <f>'Master Data'!C25</f>
        <v>qualified</v>
      </c>
      <c r="D25" t="str">
        <f>'Master Data'!D25</f>
        <v>n/a</v>
      </c>
    </row>
    <row r="26" spans="1:4">
      <c r="A26" t="str">
        <f>'Master Data'!A26</f>
        <v>C-APH 25</v>
      </c>
      <c r="B26">
        <f>'Master Data'!B26</f>
        <v>65</v>
      </c>
      <c r="C26" t="str">
        <f>'Master Data'!C26</f>
        <v>qualified</v>
      </c>
      <c r="D26" t="str">
        <f>'Master Data'!D26</f>
        <v>n/a</v>
      </c>
    </row>
    <row r="27" spans="1:4">
      <c r="A27" t="str">
        <f>'Master Data'!A27</f>
        <v>C-APH 26</v>
      </c>
      <c r="B27">
        <f>'Master Data'!B27</f>
        <v>65</v>
      </c>
      <c r="C27" t="str">
        <f>'Master Data'!C27</f>
        <v>qualified</v>
      </c>
      <c r="D27" t="str">
        <f>'Master Data'!D27</f>
        <v>n/a</v>
      </c>
    </row>
    <row r="28" spans="1:4">
      <c r="A28" t="str">
        <f>'Master Data'!A28</f>
        <v>C-APH 27</v>
      </c>
      <c r="B28">
        <f>'Master Data'!B28</f>
        <v>65</v>
      </c>
      <c r="C28" t="str">
        <f>'Master Data'!C28</f>
        <v>qualified</v>
      </c>
      <c r="D28" t="str">
        <f>'Master Data'!D28</f>
        <v>n/a</v>
      </c>
    </row>
    <row r="29" spans="1:4">
      <c r="A29" t="str">
        <f>'Master Data'!A29</f>
        <v>C-APH 28</v>
      </c>
      <c r="B29">
        <f>'Master Data'!B29</f>
        <v>10</v>
      </c>
      <c r="C29" t="str">
        <f>'Master Data'!C29</f>
        <v>Not qualified</v>
      </c>
      <c r="D29" t="str">
        <f>'Master Data'!D29</f>
        <v>disqualified - too mild</v>
      </c>
    </row>
    <row r="30" spans="1:4">
      <c r="A30" t="str">
        <f>'Master Data'!A30</f>
        <v>C-APH 29</v>
      </c>
      <c r="B30">
        <f>'Master Data'!B30</f>
        <v>65</v>
      </c>
      <c r="C30" t="str">
        <f>'Master Data'!C30</f>
        <v>qualified</v>
      </c>
      <c r="D30" t="str">
        <f>'Master Data'!D30</f>
        <v>n/a</v>
      </c>
    </row>
    <row r="31" spans="1:4">
      <c r="A31" t="str">
        <f>'Master Data'!A31</f>
        <v>C-APH 30</v>
      </c>
      <c r="B31">
        <f>'Master Data'!B31</f>
        <v>10</v>
      </c>
      <c r="C31" t="str">
        <f>'Master Data'!C31</f>
        <v>Not qualified</v>
      </c>
      <c r="D31" t="str">
        <f>'Master Data'!D31</f>
        <v>disqualified - too old</v>
      </c>
    </row>
    <row r="32" spans="1:4">
      <c r="A32" t="str">
        <f>'Master Data'!A32</f>
        <v>C-APH 31</v>
      </c>
      <c r="B32">
        <f>'Master Data'!B32</f>
        <v>65</v>
      </c>
      <c r="C32" t="str">
        <f>'Master Data'!C32</f>
        <v>qualified</v>
      </c>
      <c r="D32" t="str">
        <f>'Master Data'!D32</f>
        <v>n/a</v>
      </c>
    </row>
    <row r="33" spans="1:4">
      <c r="A33" t="str">
        <f>'Master Data'!A33</f>
        <v>C-APH 32</v>
      </c>
      <c r="B33">
        <f>'Master Data'!B33</f>
        <v>65</v>
      </c>
      <c r="C33" t="str">
        <f>'Master Data'!C33</f>
        <v>qualified</v>
      </c>
      <c r="D33" t="str">
        <f>'Master Data'!D33</f>
        <v>n/a</v>
      </c>
    </row>
    <row r="34" spans="1:4">
      <c r="A34" t="str">
        <f>'Master Data'!A34</f>
        <v>C-APH 33</v>
      </c>
      <c r="B34">
        <f>'Master Data'!B34</f>
        <v>65</v>
      </c>
      <c r="C34" t="str">
        <f>'Master Data'!C34</f>
        <v>qualified</v>
      </c>
      <c r="D34" t="str">
        <f>'Master Data'!D34</f>
        <v>n/a</v>
      </c>
    </row>
    <row r="35" spans="1:4">
      <c r="A35" t="str">
        <f>'Master Data'!A35</f>
        <v>C-APH 34</v>
      </c>
      <c r="B35">
        <f>'Master Data'!B35</f>
        <v>0</v>
      </c>
      <c r="C35" t="str">
        <f>'Master Data'!C35</f>
        <v>Not qualified</v>
      </c>
      <c r="D35" t="str">
        <f>'Master Data'!D35</f>
        <v>logistic difficulty - unable to contact</v>
      </c>
    </row>
    <row r="36" spans="1:4">
      <c r="A36" t="str">
        <f>'Master Data'!A36</f>
        <v>C-APH 35</v>
      </c>
      <c r="B36">
        <f>'Master Data'!B36</f>
        <v>65</v>
      </c>
      <c r="C36" t="str">
        <f>'Master Data'!C36</f>
        <v>qualified</v>
      </c>
      <c r="D36" t="str">
        <f>'Master Data'!D36</f>
        <v>n/a</v>
      </c>
    </row>
    <row r="37" spans="1:4">
      <c r="A37" t="str">
        <f>'Master Data'!A37</f>
        <v>C-APH 36</v>
      </c>
      <c r="B37">
        <f>'Master Data'!B37</f>
        <v>65</v>
      </c>
      <c r="C37" t="str">
        <f>'Master Data'!C37</f>
        <v>qualified</v>
      </c>
      <c r="D37" t="str">
        <f>'Master Data'!D37</f>
        <v>n/a</v>
      </c>
    </row>
    <row r="38" spans="1:4">
      <c r="A38" t="str">
        <f>'Master Data'!A38</f>
        <v>C-APH 37</v>
      </c>
      <c r="B38">
        <f>'Master Data'!B38</f>
        <v>65</v>
      </c>
      <c r="C38" t="str">
        <f>'Master Data'!C38</f>
        <v>qualified</v>
      </c>
      <c r="D38" t="str">
        <f>'Master Data'!D38</f>
        <v>n/a</v>
      </c>
    </row>
    <row r="39" spans="1:4">
      <c r="A39" t="str">
        <f>'Master Data'!A39</f>
        <v>C-APH 38</v>
      </c>
      <c r="B39">
        <f>'Master Data'!B39</f>
        <v>0</v>
      </c>
      <c r="C39" t="str">
        <f>'Master Data'!C39</f>
        <v>Not qualified</v>
      </c>
      <c r="D39" t="str">
        <f>'Master Data'!D39</f>
        <v>declined participation tacitly by not responding after info mtg</v>
      </c>
    </row>
    <row r="40" spans="1:4">
      <c r="A40" t="str">
        <f>'Master Data'!A40</f>
        <v>C-APH 39</v>
      </c>
      <c r="B40">
        <f>'Master Data'!B40</f>
        <v>65</v>
      </c>
      <c r="C40" t="str">
        <f>'Master Data'!C40</f>
        <v>qualified</v>
      </c>
      <c r="D40" t="str">
        <f>'Master Data'!D40</f>
        <v>n/a</v>
      </c>
    </row>
    <row r="41" spans="1:4">
      <c r="A41" t="str">
        <f>'Master Data'!A41</f>
        <v>C-APH 40</v>
      </c>
      <c r="B41">
        <f>'Master Data'!B41</f>
        <v>65</v>
      </c>
      <c r="C41" t="str">
        <f>'Master Data'!C41</f>
        <v>qualified</v>
      </c>
      <c r="D41" t="str">
        <f>'Master Data'!D41</f>
        <v>n/a</v>
      </c>
    </row>
    <row r="42" spans="1:4">
      <c r="A42" t="str">
        <f>'Master Data'!A42</f>
        <v>C-APH41</v>
      </c>
      <c r="B42">
        <f>'Master Data'!B42</f>
        <v>65</v>
      </c>
      <c r="C42" t="str">
        <f>'Master Data'!C42</f>
        <v>qualified</v>
      </c>
      <c r="D42" t="str">
        <f>'Master Data'!D42</f>
        <v>n/a</v>
      </c>
    </row>
    <row r="43" spans="1:4">
      <c r="A43" t="str">
        <f>'Master Data'!A43</f>
        <v>C-APH 42</v>
      </c>
      <c r="B43">
        <f>'Master Data'!B43</f>
        <v>65</v>
      </c>
      <c r="C43" t="str">
        <f>'Master Data'!C43</f>
        <v>Not qualified</v>
      </c>
      <c r="D43" t="str">
        <f>'Master Data'!D43</f>
        <v>interviewed, disqualified, frontal TBI GSW</v>
      </c>
    </row>
    <row r="44" spans="1:4">
      <c r="A44" t="str">
        <f>'Master Data'!A44</f>
        <v>C-APH43</v>
      </c>
      <c r="B44">
        <f>'Master Data'!B44</f>
        <v>65</v>
      </c>
      <c r="C44" t="str">
        <f>'Master Data'!C44</f>
        <v>qualified</v>
      </c>
      <c r="D44" t="str">
        <f>'Master Data'!D44</f>
        <v>n/a</v>
      </c>
    </row>
    <row r="45" spans="1:4">
      <c r="A45" t="str">
        <f>'Master Data'!A45</f>
        <v>C-APH 44</v>
      </c>
      <c r="B45">
        <f>'Master Data'!B45</f>
        <v>0</v>
      </c>
      <c r="C45" t="str">
        <f>'Master Data'!C45</f>
        <v>Not qualified</v>
      </c>
      <c r="D45" t="str">
        <f>'Master Data'!D45</f>
        <v>logistic difficulty - unable to contact</v>
      </c>
    </row>
    <row r="46" spans="1:4">
      <c r="A46" t="str">
        <f>'Master Data'!A46</f>
        <v>C-APH 45</v>
      </c>
      <c r="B46">
        <f>'Master Data'!B46</f>
        <v>65</v>
      </c>
      <c r="C46" t="str">
        <f>'Master Data'!C46</f>
        <v>qualified</v>
      </c>
      <c r="D46" t="str">
        <f>'Master Data'!D46</f>
        <v>n/a</v>
      </c>
    </row>
    <row r="47" spans="1:4">
      <c r="A47" t="str">
        <f>'Master Data'!A47</f>
        <v>C-APH 46</v>
      </c>
      <c r="B47">
        <f>'Master Data'!B47</f>
        <v>0</v>
      </c>
      <c r="C47" t="str">
        <f>'Master Data'!C47</f>
        <v>Not qualified</v>
      </c>
      <c r="D47" t="str">
        <f>'Master Data'!D47</f>
        <v>made contact after study had been closed</v>
      </c>
    </row>
    <row r="48" spans="1:4">
      <c r="A48">
        <f>'Master Data'!A48</f>
        <v>0</v>
      </c>
      <c r="B48">
        <f>'Master Data'!B48</f>
        <v>0</v>
      </c>
      <c r="C48">
        <f>'Master Data'!C48</f>
        <v>0</v>
      </c>
      <c r="D48">
        <f>'Master Data'!D48</f>
        <v>0</v>
      </c>
    </row>
    <row r="49" spans="1:9">
      <c r="A49" t="str">
        <f>'Master Data'!A49</f>
        <v>C-NBI 01</v>
      </c>
      <c r="B49">
        <f>'Master Data'!B49</f>
        <v>65</v>
      </c>
      <c r="C49" t="str">
        <f>'Master Data'!C49</f>
        <v>qualified</v>
      </c>
      <c r="D49" t="str">
        <f>'Master Data'!D49</f>
        <v>n/a</v>
      </c>
    </row>
    <row r="50" spans="1:9">
      <c r="A50" t="str">
        <f>'Master Data'!A50</f>
        <v>C-NBI 02</v>
      </c>
      <c r="B50">
        <f>'Master Data'!B50</f>
        <v>65</v>
      </c>
      <c r="C50" t="str">
        <f>'Master Data'!C50</f>
        <v>qualified</v>
      </c>
      <c r="D50" t="str">
        <f>'Master Data'!D50</f>
        <v>n/a</v>
      </c>
    </row>
    <row r="51" spans="1:9">
      <c r="A51" t="str">
        <f>'Master Data'!A51</f>
        <v>C-NBI 03</v>
      </c>
      <c r="B51">
        <f>'Master Data'!B51</f>
        <v>65</v>
      </c>
      <c r="C51" t="str">
        <f>'Master Data'!C51</f>
        <v>qualified</v>
      </c>
      <c r="D51" t="str">
        <f>'Master Data'!D51</f>
        <v>n/a</v>
      </c>
    </row>
    <row r="52" spans="1:9">
      <c r="A52" t="str">
        <f>'Master Data'!A52</f>
        <v>C-NBI 04</v>
      </c>
      <c r="B52">
        <f>'Master Data'!B52</f>
        <v>65</v>
      </c>
      <c r="C52" t="str">
        <f>'Master Data'!C52</f>
        <v>qualified</v>
      </c>
      <c r="D52" t="str">
        <f>'Master Data'!D52</f>
        <v>n/a</v>
      </c>
    </row>
    <row r="53" spans="1:9">
      <c r="A53" t="str">
        <f>'Master Data'!A53</f>
        <v>C-NBI 05</v>
      </c>
      <c r="B53">
        <f>'Master Data'!B53</f>
        <v>0</v>
      </c>
      <c r="C53" t="str">
        <f>'Master Data'!C53</f>
        <v>Not qualified</v>
      </c>
      <c r="D53" t="str">
        <f>'Master Data'!D53</f>
        <v>declined participation, 6/5/07</v>
      </c>
    </row>
    <row r="54" spans="1:9">
      <c r="A54" t="str">
        <f>'Master Data'!A54</f>
        <v>C-NBI 06</v>
      </c>
      <c r="B54">
        <f>'Master Data'!B54</f>
        <v>0</v>
      </c>
      <c r="C54" t="str">
        <f>'Master Data'!C54</f>
        <v>Not qualified</v>
      </c>
      <c r="D54" t="str">
        <f>'Master Data'!D54</f>
        <v>disqualified- too much education</v>
      </c>
    </row>
    <row r="55" spans="1:9">
      <c r="A55" t="str">
        <f>'Master Data'!A55</f>
        <v>C-NBI 07</v>
      </c>
      <c r="B55">
        <f>'Master Data'!B55</f>
        <v>65</v>
      </c>
      <c r="C55" t="str">
        <f>'Master Data'!C55</f>
        <v>qualified</v>
      </c>
      <c r="D55" t="str">
        <f>'Master Data'!D55</f>
        <v>n/a</v>
      </c>
    </row>
    <row r="56" spans="1:9">
      <c r="A56" t="str">
        <f>'Master Data'!A56</f>
        <v>C-NBI 08</v>
      </c>
      <c r="B56">
        <f>'Master Data'!B56</f>
        <v>65</v>
      </c>
      <c r="C56" t="str">
        <f>'Master Data'!C56</f>
        <v>qualified</v>
      </c>
      <c r="D56" t="str">
        <f>'Master Data'!D56</f>
        <v>n/a</v>
      </c>
    </row>
    <row r="57" spans="1:9">
      <c r="A57" t="str">
        <f>'Master Data'!A57</f>
        <v>C-NBI 09</v>
      </c>
      <c r="B57">
        <f>'Master Data'!B57</f>
        <v>65</v>
      </c>
      <c r="C57" t="str">
        <f>'Master Data'!C57</f>
        <v>qualified</v>
      </c>
      <c r="D57" t="str">
        <f>'Master Data'!D57</f>
        <v>n/a</v>
      </c>
      <c r="E57" t="s">
        <v>669</v>
      </c>
    </row>
    <row r="58" spans="1:9">
      <c r="A58" t="str">
        <f>'Master Data'!A58</f>
        <v>C-NBI 10</v>
      </c>
      <c r="B58">
        <f>'Master Data'!B58</f>
        <v>65</v>
      </c>
      <c r="C58" t="str">
        <f>'Master Data'!C58</f>
        <v>qualified</v>
      </c>
      <c r="D58" t="str">
        <f>'Master Data'!D58</f>
        <v>n/a</v>
      </c>
    </row>
    <row r="59" spans="1:9">
      <c r="A59" t="str">
        <f>'Master Data'!A59</f>
        <v>C-NBI 11</v>
      </c>
      <c r="B59">
        <f>'Master Data'!B59</f>
        <v>0</v>
      </c>
      <c r="C59" t="str">
        <f>'Master Data'!C59</f>
        <v>Not qualified</v>
      </c>
      <c r="D59" t="str">
        <f>'Master Data'!D59</f>
        <v>Did not participate, Declined paticipation due to illness</v>
      </c>
      <c r="F59" t="s">
        <v>651</v>
      </c>
      <c r="G59" t="s">
        <v>673</v>
      </c>
      <c r="H59" t="s">
        <v>650</v>
      </c>
      <c r="I59" t="s">
        <v>674</v>
      </c>
    </row>
    <row r="60" spans="1:9">
      <c r="A60" t="str">
        <f>'Master Data'!A60</f>
        <v>C-NBI 12</v>
      </c>
      <c r="B60">
        <f>'Master Data'!B60</f>
        <v>65</v>
      </c>
      <c r="C60" t="str">
        <f>'Master Data'!C60</f>
        <v>qualified</v>
      </c>
      <c r="D60" t="str">
        <f>'Master Data'!D60</f>
        <v>n/a</v>
      </c>
      <c r="E60" t="s">
        <v>670</v>
      </c>
      <c r="F60">
        <v>3</v>
      </c>
      <c r="G60">
        <v>2</v>
      </c>
      <c r="H60">
        <v>8</v>
      </c>
      <c r="I60">
        <v>9</v>
      </c>
    </row>
    <row r="61" spans="1:9">
      <c r="A61" t="str">
        <f>'Master Data'!A61</f>
        <v>C-NBI 13</v>
      </c>
      <c r="B61">
        <f>'Master Data'!B61</f>
        <v>65</v>
      </c>
      <c r="C61" t="str">
        <f>'Master Data'!C61</f>
        <v>qualified</v>
      </c>
      <c r="D61" t="str">
        <f>'Master Data'!D61</f>
        <v>n/a</v>
      </c>
      <c r="E61" t="s">
        <v>671</v>
      </c>
      <c r="F61">
        <v>5</v>
      </c>
      <c r="G61">
        <v>2</v>
      </c>
      <c r="H61">
        <v>2</v>
      </c>
      <c r="I61">
        <v>2</v>
      </c>
    </row>
    <row r="62" spans="1:9">
      <c r="A62" t="str">
        <f>'Master Data'!A62</f>
        <v>C-NBI 14</v>
      </c>
      <c r="B62">
        <f>'Master Data'!B62</f>
        <v>65</v>
      </c>
      <c r="C62" t="str">
        <f>'Master Data'!C62</f>
        <v>qualified</v>
      </c>
      <c r="D62" t="str">
        <f>'Master Data'!D62</f>
        <v>n/a</v>
      </c>
      <c r="E62" t="s">
        <v>672</v>
      </c>
      <c r="F62">
        <v>10</v>
      </c>
      <c r="G62">
        <v>2</v>
      </c>
      <c r="H62">
        <v>3</v>
      </c>
      <c r="I62">
        <v>4</v>
      </c>
    </row>
    <row r="63" spans="1:9">
      <c r="A63" t="str">
        <f>'Master Data'!A63</f>
        <v>C-NBI 15</v>
      </c>
      <c r="B63">
        <f>'Master Data'!B63</f>
        <v>0</v>
      </c>
      <c r="C63" t="str">
        <f>'Master Data'!C63</f>
        <v>Not qualified</v>
      </c>
      <c r="D63" t="str">
        <f>'Master Data'!D63</f>
        <v>Did not participate.  Logistic difficulty, very busy, could not schedule</v>
      </c>
    </row>
    <row r="64" spans="1:9">
      <c r="A64" t="str">
        <f>'Master Data'!A64</f>
        <v>C-NBI 16</v>
      </c>
      <c r="B64">
        <f>'Master Data'!B64</f>
        <v>0</v>
      </c>
      <c r="C64" t="str">
        <f>'Master Data'!C64</f>
        <v>Not qualified</v>
      </c>
      <c r="D64" t="str">
        <f>'Master Data'!D64</f>
        <v>Did not participate.  Disqualified, too much education.</v>
      </c>
    </row>
    <row r="65" spans="1:9">
      <c r="A65" t="str">
        <f>'Master Data'!A65</f>
        <v>C-NBI 17</v>
      </c>
      <c r="B65">
        <f>'Master Data'!B65</f>
        <v>65</v>
      </c>
      <c r="C65" t="str">
        <f>'Master Data'!C65</f>
        <v>qualified</v>
      </c>
      <c r="D65" t="str">
        <f>'Master Data'!D65</f>
        <v>n/a</v>
      </c>
      <c r="F65" t="s">
        <v>651</v>
      </c>
      <c r="G65" t="s">
        <v>673</v>
      </c>
      <c r="H65" t="s">
        <v>650</v>
      </c>
      <c r="I65" t="s">
        <v>674</v>
      </c>
    </row>
    <row r="66" spans="1:9">
      <c r="A66" t="str">
        <f>'Master Data'!A66</f>
        <v>C-NBI 18</v>
      </c>
      <c r="B66">
        <f>'Master Data'!B66</f>
        <v>65</v>
      </c>
      <c r="C66" t="str">
        <f>'Master Data'!C66</f>
        <v>qualified</v>
      </c>
      <c r="D66" t="str">
        <f>'Master Data'!D66</f>
        <v>n/a</v>
      </c>
      <c r="E66" t="s">
        <v>670</v>
      </c>
      <c r="F66" s="77">
        <f>(F60/18)</f>
        <v>0.16666666666666666</v>
      </c>
      <c r="G66" s="77">
        <f>(G60/6)</f>
        <v>0.33333333333333331</v>
      </c>
      <c r="H66" s="77">
        <f>(H60/13)</f>
        <v>0.61538461538461542</v>
      </c>
      <c r="I66" s="77">
        <f>(I60/15)</f>
        <v>0.6</v>
      </c>
    </row>
    <row r="67" spans="1:9">
      <c r="A67" t="str">
        <f>'Master Data'!A67</f>
        <v>C-NBI 19</v>
      </c>
      <c r="B67">
        <f>'Master Data'!B67</f>
        <v>65</v>
      </c>
      <c r="C67" t="str">
        <f>'Master Data'!C67</f>
        <v>qualified</v>
      </c>
      <c r="D67" t="str">
        <f>'Master Data'!D67</f>
        <v>n/a</v>
      </c>
      <c r="E67" t="s">
        <v>671</v>
      </c>
      <c r="F67" s="77">
        <f>(F61/18)</f>
        <v>0.27777777777777779</v>
      </c>
      <c r="G67" s="77">
        <f>(G61/6)</f>
        <v>0.33333333333333331</v>
      </c>
      <c r="H67" s="77">
        <f>(H61/13)</f>
        <v>0.15384615384615385</v>
      </c>
      <c r="I67" s="77">
        <f>(I61/15)</f>
        <v>0.13333333333333333</v>
      </c>
    </row>
    <row r="68" spans="1:9">
      <c r="A68" t="str">
        <f>'Master Data'!A68</f>
        <v>C-NBI 20</v>
      </c>
      <c r="B68">
        <f>'Master Data'!B68</f>
        <v>0</v>
      </c>
      <c r="C68" t="str">
        <f>'Master Data'!C68</f>
        <v>Not qualified</v>
      </c>
      <c r="D68" t="str">
        <f>'Master Data'!D68</f>
        <v>Did not participate.  Made contact after study was closed.</v>
      </c>
      <c r="E68" t="s">
        <v>672</v>
      </c>
      <c r="F68" s="77">
        <f>(F62/18)</f>
        <v>0.55555555555555558</v>
      </c>
      <c r="G68" s="77">
        <f>(G62/6)</f>
        <v>0.33333333333333331</v>
      </c>
      <c r="H68" s="77">
        <f>(H62/13)</f>
        <v>0.23076923076923078</v>
      </c>
      <c r="I68" s="77">
        <f>(I62/15)</f>
        <v>0.26666666666666666</v>
      </c>
    </row>
    <row r="69" spans="1:9">
      <c r="A69">
        <f>'Master Data'!A69</f>
        <v>0</v>
      </c>
      <c r="B69">
        <f>'Master Data'!B69</f>
        <v>0</v>
      </c>
      <c r="C69">
        <f>'Master Data'!C69</f>
        <v>0</v>
      </c>
      <c r="D69">
        <f>'Master Data'!D69</f>
        <v>0</v>
      </c>
    </row>
    <row r="70" spans="1:9">
      <c r="A70" t="str">
        <f>'Master Data'!A70</f>
        <v>A-APH 01</v>
      </c>
      <c r="B70">
        <f>'Master Data'!B70</f>
        <v>65</v>
      </c>
      <c r="C70" t="str">
        <f>'Master Data'!C70</f>
        <v>Not qualified</v>
      </c>
      <c r="D70" t="str">
        <f>'Master Data'!D70</f>
        <v>Interviewed, but dysarthric.  Not aphasic. Demographic information provided</v>
      </c>
    </row>
    <row r="71" spans="1:9">
      <c r="A71" t="str">
        <f>'Master Data'!A71</f>
        <v>A-APH 02</v>
      </c>
      <c r="B71">
        <f>'Master Data'!B71</f>
        <v>25</v>
      </c>
      <c r="C71" t="str">
        <f>'Master Data'!C71</f>
        <v>Not qualified</v>
      </c>
      <c r="D71" t="str">
        <f>'Master Data'!D71</f>
        <v>declined participation</v>
      </c>
    </row>
    <row r="72" spans="1:9">
      <c r="A72" t="str">
        <f>'Master Data'!A72</f>
        <v>A-APH 03</v>
      </c>
      <c r="B72">
        <f>'Master Data'!B72</f>
        <v>65</v>
      </c>
      <c r="C72" t="str">
        <f>'Master Data'!C72</f>
        <v>qualified</v>
      </c>
      <c r="D72" t="str">
        <f>'Master Data'!D72</f>
        <v>n/a</v>
      </c>
    </row>
    <row r="73" spans="1:9">
      <c r="A73" t="str">
        <f>'Master Data'!A73</f>
        <v>A-APH 04</v>
      </c>
      <c r="B73">
        <f>'Master Data'!B73</f>
        <v>65</v>
      </c>
      <c r="C73" t="str">
        <f>'Master Data'!C73</f>
        <v>qualified</v>
      </c>
      <c r="D73" t="str">
        <f>'Master Data'!D73</f>
        <v>n/a</v>
      </c>
    </row>
    <row r="74" spans="1:9">
      <c r="A74" t="str">
        <f>'Master Data'!A74</f>
        <v>A-APH 05</v>
      </c>
      <c r="B74">
        <f>'Master Data'!B74</f>
        <v>0</v>
      </c>
      <c r="C74" t="str">
        <f>'Master Data'!C74</f>
        <v>Not qualified</v>
      </c>
      <c r="D74" t="str">
        <f>'Master Data'!D74</f>
        <v>declined participation - too ill</v>
      </c>
    </row>
    <row r="75" spans="1:9">
      <c r="A75" t="str">
        <f>'Master Data'!A75</f>
        <v>A-APH 06</v>
      </c>
      <c r="B75">
        <f>'Master Data'!B75</f>
        <v>0</v>
      </c>
      <c r="C75" t="str">
        <f>'Master Data'!C75</f>
        <v>Not qualified</v>
      </c>
      <c r="D75" t="str">
        <f>'Master Data'!D75</f>
        <v>declined participation</v>
      </c>
    </row>
    <row r="76" spans="1:9">
      <c r="A76" t="str">
        <f>'Master Data'!A76</f>
        <v>A-APH 07</v>
      </c>
      <c r="B76">
        <f>'Master Data'!B76</f>
        <v>65</v>
      </c>
      <c r="C76" t="str">
        <f>'Master Data'!C76</f>
        <v>Not qualified</v>
      </c>
      <c r="D76" t="str">
        <f>'Master Data'!D76</f>
        <v>declined participation - too ill</v>
      </c>
    </row>
    <row r="77" spans="1:9">
      <c r="A77" t="str">
        <f>'Master Data'!A77</f>
        <v>A-APH 08</v>
      </c>
      <c r="B77">
        <f>'Master Data'!B77</f>
        <v>65</v>
      </c>
      <c r="C77" t="str">
        <f>'Master Data'!C77</f>
        <v>qualified</v>
      </c>
      <c r="D77" t="str">
        <f>'Master Data'!D77</f>
        <v>n/a</v>
      </c>
    </row>
    <row r="78" spans="1:9">
      <c r="A78" t="str">
        <f>'Master Data'!A78</f>
        <v>A-APH 09</v>
      </c>
      <c r="B78">
        <f>'Master Data'!B78</f>
        <v>65</v>
      </c>
      <c r="C78" t="str">
        <f>'Master Data'!C78</f>
        <v>qualified</v>
      </c>
      <c r="D78" t="str">
        <f>'Master Data'!D78</f>
        <v>n/a</v>
      </c>
    </row>
    <row r="79" spans="1:9">
      <c r="A79" t="str">
        <f>'Master Data'!A79</f>
        <v>A-APH 10</v>
      </c>
      <c r="B79">
        <f>'Master Data'!B79</f>
        <v>65</v>
      </c>
      <c r="C79" t="str">
        <f>'Master Data'!C79</f>
        <v>qualified</v>
      </c>
      <c r="D79" t="str">
        <f>'Master Data'!D79</f>
        <v>n/a</v>
      </c>
    </row>
    <row r="80" spans="1:9">
      <c r="A80" t="str">
        <f>'Master Data'!A80</f>
        <v>A-APH 11</v>
      </c>
      <c r="B80">
        <f>'Master Data'!B80</f>
        <v>65</v>
      </c>
      <c r="C80" t="str">
        <f>'Master Data'!C80</f>
        <v>qualified</v>
      </c>
      <c r="D80" t="str">
        <f>'Master Data'!D80</f>
        <v>n/a</v>
      </c>
    </row>
    <row r="81" spans="1:4">
      <c r="A81" t="str">
        <f>'Master Data'!A81</f>
        <v>A-APH 12</v>
      </c>
      <c r="B81">
        <f>'Master Data'!B81</f>
        <v>0</v>
      </c>
      <c r="C81" t="str">
        <f>'Master Data'!C81</f>
        <v>Not qualified</v>
      </c>
      <c r="D81" t="str">
        <f>'Master Data'!D81</f>
        <v>disqualified - too apraxic</v>
      </c>
    </row>
    <row r="82" spans="1:4">
      <c r="A82" t="str">
        <f>'Master Data'!A82</f>
        <v>A-APH 13</v>
      </c>
      <c r="B82">
        <f>'Master Data'!B82</f>
        <v>25</v>
      </c>
      <c r="C82" t="str">
        <f>'Master Data'!C82</f>
        <v>Not qualified</v>
      </c>
      <c r="D82" t="str">
        <f>'Master Data'!D82</f>
        <v>disqualified - too mild</v>
      </c>
    </row>
    <row r="83" spans="1:4">
      <c r="A83" t="str">
        <f>'Master Data'!A83</f>
        <v>A-APH 14</v>
      </c>
      <c r="B83">
        <f>'Master Data'!B83</f>
        <v>65</v>
      </c>
      <c r="C83" t="str">
        <f>'Master Data'!C83</f>
        <v>qualified</v>
      </c>
      <c r="D83" t="str">
        <f>'Master Data'!D83</f>
        <v>n/a</v>
      </c>
    </row>
    <row r="84" spans="1:4">
      <c r="A84" t="str">
        <f>'Master Data'!A84</f>
        <v>A-APH 15</v>
      </c>
      <c r="B84">
        <f>'Master Data'!B84</f>
        <v>65</v>
      </c>
      <c r="C84" t="str">
        <f>'Master Data'!C84</f>
        <v>qualified</v>
      </c>
      <c r="D84" t="str">
        <f>'Master Data'!D84</f>
        <v>n/a</v>
      </c>
    </row>
    <row r="85" spans="1:4">
      <c r="A85" t="str">
        <f>'Master Data'!A85</f>
        <v>A-APH 16</v>
      </c>
      <c r="B85" t="str">
        <f>'Master Data'!B85</f>
        <v>"---</v>
      </c>
      <c r="C85" t="str">
        <f>'Master Data'!C85</f>
        <v>empty slot - no participant</v>
      </c>
      <c r="D85" t="str">
        <f>'Master Data'!D85</f>
        <v>"---</v>
      </c>
    </row>
    <row r="86" spans="1:4">
      <c r="A86" t="str">
        <f>'Master Data'!A86</f>
        <v>A-APH 17</v>
      </c>
      <c r="B86">
        <f>'Master Data'!B86</f>
        <v>65</v>
      </c>
      <c r="C86" t="str">
        <f>'Master Data'!C86</f>
        <v>qualified</v>
      </c>
      <c r="D86" t="str">
        <f>'Master Data'!D86</f>
        <v>n/a</v>
      </c>
    </row>
    <row r="87" spans="1:4">
      <c r="A87" t="str">
        <f>'Master Data'!A87</f>
        <v>A-APH 18</v>
      </c>
      <c r="B87">
        <f>'Master Data'!B87</f>
        <v>65</v>
      </c>
      <c r="C87" t="str">
        <f>'Master Data'!C87</f>
        <v>qualified</v>
      </c>
      <c r="D87" t="str">
        <f>'Master Data'!D87</f>
        <v>(Unable to obtain WAB ex post facto.  Moved, with no phone or forwarding address.)</v>
      </c>
    </row>
    <row r="88" spans="1:4">
      <c r="A88" t="str">
        <f>'Master Data'!A88</f>
        <v>A-APH 19</v>
      </c>
      <c r="B88">
        <f>'Master Data'!B88</f>
        <v>0</v>
      </c>
      <c r="C88" t="str">
        <f>'Master Data'!C88</f>
        <v>Not qualified</v>
      </c>
      <c r="D88" t="str">
        <f>'Master Data'!D88</f>
        <v>logistic difficulty - is a trucker; is willing but has erratic scheduling</v>
      </c>
    </row>
    <row r="89" spans="1:4">
      <c r="A89" t="str">
        <f>'Master Data'!A89</f>
        <v>A-APH 20</v>
      </c>
      <c r="B89">
        <f>'Master Data'!B89</f>
        <v>0</v>
      </c>
      <c r="C89" t="str">
        <f>'Master Data'!C89</f>
        <v>Not qualified</v>
      </c>
      <c r="D89" t="str">
        <f>'Master Data'!D89</f>
        <v>logistic difficulty - phone ringing but no answer</v>
      </c>
    </row>
    <row r="90" spans="1:4">
      <c r="A90" t="str">
        <f>'Master Data'!A90</f>
        <v>A-APH 21</v>
      </c>
      <c r="B90">
        <f>'Master Data'!B90</f>
        <v>65</v>
      </c>
      <c r="C90" t="str">
        <f>'Master Data'!C90</f>
        <v>qualified</v>
      </c>
      <c r="D90" t="str">
        <f>'Master Data'!D90</f>
        <v>n/a</v>
      </c>
    </row>
    <row r="91" spans="1:4">
      <c r="A91" t="str">
        <f>'Master Data'!A91</f>
        <v>A-APH 22</v>
      </c>
      <c r="B91">
        <f>'Master Data'!B91</f>
        <v>65</v>
      </c>
      <c r="C91" t="str">
        <f>'Master Data'!C91</f>
        <v>qualified</v>
      </c>
      <c r="D91" t="str">
        <f>'Master Data'!D91</f>
        <v>n/a</v>
      </c>
    </row>
    <row r="92" spans="1:4">
      <c r="A92" t="str">
        <f>'Master Data'!A92</f>
        <v>A-APH 23</v>
      </c>
      <c r="B92">
        <f>'Master Data'!B92</f>
        <v>65</v>
      </c>
      <c r="C92" t="str">
        <f>'Master Data'!C92</f>
        <v>qualified</v>
      </c>
      <c r="D92" t="str">
        <f>'Master Data'!D92</f>
        <v>n/a</v>
      </c>
    </row>
    <row r="93" spans="1:4">
      <c r="A93" t="str">
        <f>'Master Data'!A93</f>
        <v>A-APH 24</v>
      </c>
      <c r="B93">
        <f>'Master Data'!B93</f>
        <v>0</v>
      </c>
      <c r="C93" t="str">
        <f>'Master Data'!C93</f>
        <v>Not qualified</v>
      </c>
      <c r="D93" t="str">
        <f>'Master Data'!D93</f>
        <v>logistic difficulty - family fully out of contact with her and not speaking to her</v>
      </c>
    </row>
    <row r="94" spans="1:4">
      <c r="A94" t="str">
        <f>'Master Data'!A94</f>
        <v>A-APH 25</v>
      </c>
      <c r="B94">
        <f>'Master Data'!B94</f>
        <v>65</v>
      </c>
      <c r="C94" t="str">
        <f>'Master Data'!C94</f>
        <v>qualified</v>
      </c>
      <c r="D94" t="str">
        <f>'Master Data'!D94</f>
        <v>n/a</v>
      </c>
    </row>
    <row r="95" spans="1:4">
      <c r="A95" t="str">
        <f>'Master Data'!A95</f>
        <v>A-APH 26</v>
      </c>
      <c r="B95">
        <f>'Master Data'!B95</f>
        <v>65</v>
      </c>
      <c r="C95" t="str">
        <f>'Master Data'!C95</f>
        <v>qualified</v>
      </c>
      <c r="D95" t="str">
        <f>'Master Data'!D95</f>
        <v>n/a</v>
      </c>
    </row>
    <row r="96" spans="1:4">
      <c r="A96" t="str">
        <f>'Master Data'!A96</f>
        <v>A-APH 27</v>
      </c>
      <c r="B96">
        <f>'Master Data'!B96</f>
        <v>65</v>
      </c>
      <c r="C96" t="str">
        <f>'Master Data'!C96</f>
        <v>qualified</v>
      </c>
      <c r="D96" t="str">
        <f>'Master Data'!D96</f>
        <v>n/a</v>
      </c>
    </row>
    <row r="97" spans="1:4">
      <c r="A97" t="str">
        <f>'Master Data'!A97</f>
        <v>A-APH 28</v>
      </c>
      <c r="B97">
        <f>'Master Data'!B97</f>
        <v>65</v>
      </c>
      <c r="C97" t="str">
        <f>'Master Data'!C97</f>
        <v>qualified</v>
      </c>
      <c r="D97" t="str">
        <f>'Master Data'!D97</f>
        <v>n/a</v>
      </c>
    </row>
    <row r="98" spans="1:4">
      <c r="A98" t="str">
        <f>'Master Data'!A98</f>
        <v>A-APH 29</v>
      </c>
      <c r="B98">
        <f>'Master Data'!B98</f>
        <v>65</v>
      </c>
      <c r="C98" t="str">
        <f>'Master Data'!C98</f>
        <v>qualified</v>
      </c>
      <c r="D98" t="str">
        <f>'Master Data'!D98</f>
        <v>n/a</v>
      </c>
    </row>
    <row r="99" spans="1:4">
      <c r="A99" t="str">
        <f>'Master Data'!A99</f>
        <v>A-APH 30</v>
      </c>
      <c r="B99">
        <f>'Master Data'!B99</f>
        <v>65</v>
      </c>
      <c r="C99" t="str">
        <f>'Master Data'!C99</f>
        <v>qualified</v>
      </c>
      <c r="D99" t="str">
        <f>'Master Data'!D99</f>
        <v>n/a</v>
      </c>
    </row>
    <row r="100" spans="1:4">
      <c r="A100" t="str">
        <f>'Master Data'!A100</f>
        <v>A-APH 31</v>
      </c>
      <c r="B100">
        <f>'Master Data'!B100</f>
        <v>0</v>
      </c>
      <c r="C100" t="str">
        <f>'Master Data'!C100</f>
        <v>Not qualified</v>
      </c>
      <c r="D100" t="str">
        <f>'Master Data'!D100</f>
        <v>declined participation</v>
      </c>
    </row>
    <row r="101" spans="1:4">
      <c r="A101" t="str">
        <f>'Master Data'!A101</f>
        <v>A-APH 32</v>
      </c>
      <c r="B101">
        <f>'Master Data'!B101</f>
        <v>65</v>
      </c>
      <c r="C101" t="str">
        <f>'Master Data'!C101</f>
        <v>qualified</v>
      </c>
      <c r="D101" t="str">
        <f>'Master Data'!D101</f>
        <v>n/a</v>
      </c>
    </row>
    <row r="102" spans="1:4">
      <c r="A102" t="str">
        <f>'Master Data'!A102</f>
        <v>A-APH 33</v>
      </c>
      <c r="B102">
        <f>'Master Data'!B102</f>
        <v>65</v>
      </c>
      <c r="C102" t="str">
        <f>'Master Data'!C102</f>
        <v>qualified</v>
      </c>
      <c r="D102" t="str">
        <f>'Master Data'!D102</f>
        <v>n/a</v>
      </c>
    </row>
    <row r="103" spans="1:4">
      <c r="A103" t="str">
        <f>'Master Data'!A103</f>
        <v>A-APH 34</v>
      </c>
      <c r="B103">
        <f>'Master Data'!B103</f>
        <v>0</v>
      </c>
      <c r="C103" t="str">
        <f>'Master Data'!C103</f>
        <v>Not qualified</v>
      </c>
      <c r="D103" t="str">
        <f>'Master Data'!D103</f>
        <v>declined participation</v>
      </c>
    </row>
    <row r="104" spans="1:4">
      <c r="A104" t="str">
        <f>'Master Data'!A104</f>
        <v>A-APH 35</v>
      </c>
      <c r="B104">
        <f>'Master Data'!B104</f>
        <v>0</v>
      </c>
      <c r="C104" t="str">
        <f>'Master Data'!C104</f>
        <v>Not qualified</v>
      </c>
      <c r="D104" t="str">
        <f>'Master Data'!D104</f>
        <v>declined participation</v>
      </c>
    </row>
    <row r="105" spans="1:4">
      <c r="A105">
        <f>'Master Data'!A105</f>
        <v>0</v>
      </c>
      <c r="B105">
        <f>'Master Data'!B105</f>
        <v>0</v>
      </c>
      <c r="C105">
        <f>'Master Data'!C105</f>
        <v>0</v>
      </c>
      <c r="D105">
        <f>'Master Data'!D105</f>
        <v>0</v>
      </c>
    </row>
    <row r="106" spans="1:4">
      <c r="A106" t="str">
        <f>'Master Data'!A106</f>
        <v>A-NBI 01</v>
      </c>
      <c r="B106">
        <f>'Master Data'!B106</f>
        <v>65</v>
      </c>
      <c r="C106" t="str">
        <f>'Master Data'!C106</f>
        <v>qualified</v>
      </c>
      <c r="D106" t="str">
        <f>'Master Data'!D106</f>
        <v>n/a</v>
      </c>
    </row>
    <row r="107" spans="1:4">
      <c r="A107" t="str">
        <f>'Master Data'!A107</f>
        <v>A-NBI 02</v>
      </c>
      <c r="B107">
        <f>'Master Data'!B107</f>
        <v>65</v>
      </c>
      <c r="C107" t="str">
        <f>'Master Data'!C107</f>
        <v>qualified</v>
      </c>
      <c r="D107" t="str">
        <f>'Master Data'!D107</f>
        <v>n/a</v>
      </c>
    </row>
    <row r="108" spans="1:4">
      <c r="A108" t="str">
        <f>'Master Data'!A108</f>
        <v>A-NBI 03</v>
      </c>
      <c r="B108">
        <f>'Master Data'!B108</f>
        <v>65</v>
      </c>
      <c r="C108" t="str">
        <f>'Master Data'!C108</f>
        <v>qualified</v>
      </c>
      <c r="D108" t="str">
        <f>'Master Data'!D108</f>
        <v>n/a</v>
      </c>
    </row>
    <row r="109" spans="1:4">
      <c r="A109" t="str">
        <f>'Master Data'!A109</f>
        <v>A-NBI 04</v>
      </c>
      <c r="B109">
        <f>'Master Data'!B109</f>
        <v>65</v>
      </c>
      <c r="C109" t="str">
        <f>'Master Data'!C109</f>
        <v>qualified</v>
      </c>
      <c r="D109" t="str">
        <f>'Master Data'!D109</f>
        <v>n/a</v>
      </c>
    </row>
    <row r="110" spans="1:4">
      <c r="A110" t="str">
        <f>'Master Data'!A110</f>
        <v>A-NBI 05</v>
      </c>
      <c r="B110">
        <f>'Master Data'!B110</f>
        <v>0</v>
      </c>
      <c r="C110" t="str">
        <f>'Master Data'!C110</f>
        <v>Not qualified</v>
      </c>
      <c r="D110" t="str">
        <f>'Master Data'!D110</f>
        <v>was referred by A-APH-04, but could not establish contsct</v>
      </c>
    </row>
    <row r="111" spans="1:4">
      <c r="A111" t="str">
        <f>'Master Data'!A111</f>
        <v>A-NBI 06</v>
      </c>
      <c r="B111">
        <f>'Master Data'!B111</f>
        <v>65</v>
      </c>
      <c r="C111" t="str">
        <f>'Master Data'!C111</f>
        <v>qualified</v>
      </c>
      <c r="D111" t="str">
        <f>'Master Data'!D111</f>
        <v>n/a</v>
      </c>
    </row>
    <row r="112" spans="1:4">
      <c r="A112" t="str">
        <f>'Master Data'!A112</f>
        <v>A-NBI 07</v>
      </c>
      <c r="B112">
        <f>'Master Data'!B112</f>
        <v>0</v>
      </c>
      <c r="C112" t="str">
        <f>'Master Data'!C112</f>
        <v>Not qualified</v>
      </c>
      <c r="D112" t="str">
        <f>'Master Data'!D112</f>
        <v>declined participation</v>
      </c>
    </row>
    <row r="113" spans="1:4">
      <c r="A113" t="str">
        <f>'Master Data'!A113</f>
        <v>A-NBI 08</v>
      </c>
      <c r="B113">
        <f>'Master Data'!B113</f>
        <v>0</v>
      </c>
      <c r="C113" t="str">
        <f>'Master Data'!C113</f>
        <v>Not qualified</v>
      </c>
      <c r="D113" t="str">
        <f>'Master Data'!D113</f>
        <v>declined participation</v>
      </c>
    </row>
    <row r="114" spans="1:4">
      <c r="A114" t="str">
        <f>'Master Data'!A114</f>
        <v>A-NBI 09</v>
      </c>
      <c r="B114">
        <f>'Master Data'!B114</f>
        <v>0</v>
      </c>
      <c r="C114" t="str">
        <f>'Master Data'!C114</f>
        <v>Not qualified</v>
      </c>
      <c r="D114" t="str">
        <f>'Master Data'!D114</f>
        <v>declined participation</v>
      </c>
    </row>
    <row r="115" spans="1:4">
      <c r="A115" t="str">
        <f>'Master Data'!A115</f>
        <v>A-NBI 10</v>
      </c>
      <c r="B115">
        <f>'Master Data'!B115</f>
        <v>65</v>
      </c>
      <c r="C115" t="str">
        <f>'Master Data'!C115</f>
        <v>qualified</v>
      </c>
      <c r="D115" t="str">
        <f>'Master Data'!D115</f>
        <v>n/a</v>
      </c>
    </row>
    <row r="116" spans="1:4">
      <c r="A116" t="str">
        <f>'Master Data'!A116</f>
        <v>A-NBI 11</v>
      </c>
      <c r="B116">
        <f>'Master Data'!B116</f>
        <v>65</v>
      </c>
      <c r="C116" t="str">
        <f>'Master Data'!C116</f>
        <v>qualified</v>
      </c>
      <c r="D116" t="str">
        <f>'Master Data'!D116</f>
        <v>n/a</v>
      </c>
    </row>
    <row r="117" spans="1:4">
      <c r="A117" t="str">
        <f>'Master Data'!A117</f>
        <v>A-NBI 12</v>
      </c>
      <c r="B117">
        <f>'Master Data'!B117</f>
        <v>0</v>
      </c>
      <c r="C117" t="str">
        <f>'Master Data'!C117</f>
        <v>Not qualified</v>
      </c>
      <c r="D117" t="str">
        <f>'Master Data'!D117</f>
        <v>logistic difficulty - interviewer ill, participant lives out of town</v>
      </c>
    </row>
    <row r="118" spans="1:4">
      <c r="A118" t="str">
        <f>'Master Data'!A118</f>
        <v>A-NBI 13</v>
      </c>
      <c r="B118">
        <f>'Master Data'!B118</f>
        <v>0</v>
      </c>
      <c r="C118" t="str">
        <f>'Master Data'!C118</f>
        <v>Not qualified</v>
      </c>
      <c r="D118" t="str">
        <f>'Master Data'!D118</f>
        <v>declined participation</v>
      </c>
    </row>
    <row r="119" spans="1:4">
      <c r="A119" t="str">
        <f>'Master Data'!A119</f>
        <v>A-NBI 14</v>
      </c>
      <c r="B119">
        <f>'Master Data'!B119</f>
        <v>65</v>
      </c>
      <c r="C119" t="str">
        <f>'Master Data'!C119</f>
        <v>qualified</v>
      </c>
      <c r="D119" t="str">
        <f>'Master Data'!D119</f>
        <v>n/a</v>
      </c>
    </row>
    <row r="120" spans="1:4">
      <c r="A120" t="str">
        <f>'Master Data'!A120</f>
        <v>A-NBI 15</v>
      </c>
      <c r="B120">
        <f>'Master Data'!B120</f>
        <v>65</v>
      </c>
      <c r="C120" t="str">
        <f>'Master Data'!C120</f>
        <v>qualified</v>
      </c>
      <c r="D120" t="str">
        <f>'Master Data'!D120</f>
        <v>n/a</v>
      </c>
    </row>
    <row r="121" spans="1:4">
      <c r="A121" t="str">
        <f>'Master Data'!A121</f>
        <v>A-NBI 16</v>
      </c>
      <c r="B121">
        <f>'Master Data'!B121</f>
        <v>65</v>
      </c>
      <c r="C121" t="str">
        <f>'Master Data'!C121</f>
        <v>qualified</v>
      </c>
      <c r="D121" t="str">
        <f>'Master Data'!D121</f>
        <v>n/a</v>
      </c>
    </row>
    <row r="122" spans="1:4">
      <c r="A122" t="str">
        <f>'Master Data'!A122</f>
        <v>A-NBI 17</v>
      </c>
      <c r="B122">
        <f>'Master Data'!B122</f>
        <v>65</v>
      </c>
      <c r="C122" t="str">
        <f>'Master Data'!C122</f>
        <v>qualified</v>
      </c>
      <c r="D122" t="str">
        <f>'Master Data'!D122</f>
        <v>n/a</v>
      </c>
    </row>
    <row r="123" spans="1:4">
      <c r="A123" t="str">
        <f>'Master Data'!A123</f>
        <v>A-NBI 18</v>
      </c>
      <c r="B123">
        <f>'Master Data'!B123</f>
        <v>0</v>
      </c>
      <c r="C123" t="str">
        <f>'Master Data'!C123</f>
        <v>Not qualified</v>
      </c>
      <c r="D123" t="str">
        <f>'Master Data'!D123</f>
        <v>declined participation</v>
      </c>
    </row>
    <row r="124" spans="1:4">
      <c r="A124" t="str">
        <f>'Master Data'!A124</f>
        <v>A-NBI 19</v>
      </c>
      <c r="B124">
        <f>'Master Data'!B124</f>
        <v>0</v>
      </c>
      <c r="C124" t="str">
        <f>'Master Data'!C124</f>
        <v>Not qualified</v>
      </c>
      <c r="D124" t="str">
        <f>'Master Data'!D124</f>
        <v>declined participation</v>
      </c>
    </row>
    <row r="125" spans="1:4">
      <c r="A125" t="str">
        <f>'Master Data'!A125</f>
        <v>A-NBI 20</v>
      </c>
      <c r="B125">
        <f>'Master Data'!B125</f>
        <v>0</v>
      </c>
      <c r="C125" t="str">
        <f>'Master Data'!C125</f>
        <v>Not qualified</v>
      </c>
      <c r="D125" t="str">
        <f>'Master Data'!D125</f>
        <v>declined participation</v>
      </c>
    </row>
    <row r="126" spans="1:4">
      <c r="A126" t="str">
        <f>'Master Data'!A126</f>
        <v>A-NBI 21</v>
      </c>
      <c r="B126">
        <f>'Master Data'!B126</f>
        <v>65</v>
      </c>
      <c r="C126" t="str">
        <f>'Master Data'!C126</f>
        <v>qualified</v>
      </c>
      <c r="D126" t="str">
        <f>'Master Data'!D126</f>
        <v>n/a</v>
      </c>
    </row>
    <row r="127" spans="1:4">
      <c r="A127" t="str">
        <f>'Master Data'!A127</f>
        <v>A-NBI 22</v>
      </c>
      <c r="B127">
        <f>'Master Data'!B127</f>
        <v>65</v>
      </c>
      <c r="C127" t="str">
        <f>'Master Data'!C127</f>
        <v>qualified</v>
      </c>
      <c r="D127" t="str">
        <f>'Master Data'!D127</f>
        <v>n/a</v>
      </c>
    </row>
    <row r="128" spans="1:4">
      <c r="A128" t="str">
        <f>'Master Data'!A128</f>
        <v>A-NBI 23</v>
      </c>
      <c r="B128">
        <f>'Master Data'!B128</f>
        <v>0</v>
      </c>
      <c r="C128" t="str">
        <f>'Master Data'!C128</f>
        <v>Not qualified</v>
      </c>
      <c r="D128" t="str">
        <f>'Master Data'!D128</f>
        <v>too young - 31 yr old female</v>
      </c>
    </row>
    <row r="129" spans="1:4">
      <c r="A129" t="str">
        <f>'Master Data'!A129</f>
        <v>A-NBI 24</v>
      </c>
      <c r="B129">
        <f>'Master Data'!B129</f>
        <v>0</v>
      </c>
      <c r="C129" t="str">
        <f>'Master Data'!C129</f>
        <v>Not qualified</v>
      </c>
      <c r="D129" t="str">
        <f>'Master Data'!D129</f>
        <v>declined participation</v>
      </c>
    </row>
    <row r="130" spans="1:4">
      <c r="A130" t="str">
        <f>'Master Data'!A130</f>
        <v>A-NBI 25</v>
      </c>
      <c r="B130">
        <f>'Master Data'!B130</f>
        <v>0</v>
      </c>
      <c r="C130" t="str">
        <f>'Master Data'!C130</f>
        <v>Not qualified</v>
      </c>
      <c r="D130" t="str">
        <f>'Master Data'!D130</f>
        <v>too young - 39 yr old anc college degree</v>
      </c>
    </row>
    <row r="131" spans="1:4">
      <c r="A131" t="str">
        <f>'Master Data'!A131</f>
        <v>A-NBI 26</v>
      </c>
      <c r="B131">
        <f>'Master Data'!B131</f>
        <v>0</v>
      </c>
      <c r="C131" t="str">
        <f>'Master Data'!C131</f>
        <v>Not qualified</v>
      </c>
      <c r="D131" t="str">
        <f>'Master Data'!D131</f>
        <v>too old - 79 and master's degree</v>
      </c>
    </row>
    <row r="132" spans="1:4">
      <c r="A132" t="str">
        <f>'Master Data'!A132</f>
        <v>A-NBI 27</v>
      </c>
      <c r="B132">
        <f>'Master Data'!B132</f>
        <v>0</v>
      </c>
      <c r="C132" t="str">
        <f>'Master Data'!C132</f>
        <v>Not qualified</v>
      </c>
      <c r="D132" t="str">
        <f>'Master Data'!D132</f>
        <v>too much education - master's coursework</v>
      </c>
    </row>
    <row r="133" spans="1:4">
      <c r="A133" t="str">
        <f>'Master Data'!A133</f>
        <v>A-NBI 28</v>
      </c>
      <c r="B133">
        <f>'Master Data'!B133</f>
        <v>65</v>
      </c>
      <c r="C133" t="str">
        <f>'Master Data'!C133</f>
        <v>qualified</v>
      </c>
      <c r="D133" t="str">
        <f>'Master Data'!D133</f>
        <v>n/a</v>
      </c>
    </row>
    <row r="134" spans="1:4">
      <c r="A134" t="str">
        <f>'Master Data'!A134</f>
        <v>A-NBI 29</v>
      </c>
      <c r="B134">
        <f>'Master Data'!B134</f>
        <v>0</v>
      </c>
      <c r="C134" t="str">
        <f>'Master Data'!C134</f>
        <v>Not qualified</v>
      </c>
      <c r="D134" t="str">
        <f>'Master Data'!D134</f>
        <v>declined participation</v>
      </c>
    </row>
    <row r="135" spans="1:4">
      <c r="A135" t="str">
        <f>'Master Data'!A135</f>
        <v>A-NBI 30</v>
      </c>
      <c r="B135">
        <f>'Master Data'!B135</f>
        <v>65</v>
      </c>
      <c r="C135" t="str">
        <f>'Master Data'!C135</f>
        <v>qualified</v>
      </c>
      <c r="D135" t="str">
        <f>'Master Data'!D135</f>
        <v>n/a</v>
      </c>
    </row>
    <row r="136" spans="1:4">
      <c r="A136" t="str">
        <f>'Master Data'!A136</f>
        <v>A-NBI 31</v>
      </c>
      <c r="B136">
        <f>'Master Data'!B136</f>
        <v>65</v>
      </c>
      <c r="C136" t="str">
        <f>'Master Data'!C136</f>
        <v>qualified</v>
      </c>
      <c r="D136" t="str">
        <f>'Master Data'!D136</f>
        <v>n/a</v>
      </c>
    </row>
    <row r="137" spans="1:4">
      <c r="A137" t="str">
        <f>'Master Data'!A137</f>
        <v>A-NBI 32</v>
      </c>
      <c r="B137">
        <f>'Master Data'!B137</f>
        <v>65</v>
      </c>
      <c r="C137" t="str">
        <f>'Master Data'!C137</f>
        <v>qualified</v>
      </c>
      <c r="D137" t="str">
        <f>'Master Data'!D137</f>
        <v>n/a</v>
      </c>
    </row>
    <row r="138" spans="1:4">
      <c r="A138" t="str">
        <f>'Master Data'!A138</f>
        <v>A-NBI 33</v>
      </c>
      <c r="B138">
        <f>'Master Data'!B138</f>
        <v>65</v>
      </c>
      <c r="C138" t="str">
        <f>'Master Data'!C138</f>
        <v>qualified</v>
      </c>
      <c r="D138" t="str">
        <f>'Master Data'!D138</f>
        <v>n/a</v>
      </c>
    </row>
  </sheetData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2" sqref="B12"/>
    </sheetView>
  </sheetViews>
  <sheetFormatPr baseColWidth="10" defaultRowHeight="12" x14ac:dyDescent="0"/>
  <sheetData>
    <row r="1" spans="1:2">
      <c r="A1" s="78">
        <v>42492</v>
      </c>
    </row>
    <row r="2" spans="1:2">
      <c r="A2" t="s">
        <v>676</v>
      </c>
    </row>
    <row r="3" spans="1:2">
      <c r="A3" t="s">
        <v>677</v>
      </c>
    </row>
    <row r="4" spans="1:2">
      <c r="A4" t="s">
        <v>678</v>
      </c>
    </row>
    <row r="5" spans="1:2">
      <c r="B5" t="s">
        <v>679</v>
      </c>
    </row>
    <row r="6" spans="1:2">
      <c r="B6" t="s">
        <v>680</v>
      </c>
    </row>
    <row r="7" spans="1:2">
      <c r="A7" t="s">
        <v>681</v>
      </c>
    </row>
    <row r="8" spans="1:2">
      <c r="A8" t="s">
        <v>682</v>
      </c>
    </row>
    <row r="9" spans="1:2">
      <c r="A9" t="s">
        <v>683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Data</vt:lpstr>
      <vt:lpstr>Aphasia Severity Range analysis</vt:lpstr>
      <vt:lpstr>Reasons for non-participation</vt:lpstr>
      <vt:lpstr>ReadMe</vt:lpstr>
    </vt:vector>
  </TitlesOfParts>
  <Company>College of Arts &amp;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Olness</dc:creator>
  <cp:lastModifiedBy>Brian MacWhinney</cp:lastModifiedBy>
  <cp:lastPrinted>2009-03-18T20:36:26Z</cp:lastPrinted>
  <dcterms:created xsi:type="dcterms:W3CDTF">2007-08-03T01:43:10Z</dcterms:created>
  <dcterms:modified xsi:type="dcterms:W3CDTF">2016-05-16T17:07:29Z</dcterms:modified>
</cp:coreProperties>
</file>